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BE83EAF3-DBB9-4548-9231-508B03A08184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9" i="2" l="1"/>
  <c r="T9" i="2"/>
  <c r="S9" i="2"/>
  <c r="R9" i="2"/>
  <c r="Q9" i="2"/>
  <c r="P9" i="2"/>
  <c r="O9" i="2"/>
  <c r="N9" i="2"/>
  <c r="M9" i="2"/>
  <c r="I9" i="2"/>
  <c r="H9" i="2"/>
  <c r="G9" i="2"/>
  <c r="O6" i="1" l="1"/>
  <c r="O12" i="1" l="1"/>
  <c r="O16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7" i="1" l="1"/>
  <c r="K17" i="1"/>
  <c r="M17" i="1"/>
  <c r="N17" i="1"/>
  <c r="K16" i="1"/>
  <c r="E19" i="1"/>
  <c r="G19" i="1"/>
  <c r="O19" i="1"/>
  <c r="N12" i="1"/>
  <c r="N16" i="1" s="1"/>
  <c r="D13" i="1"/>
  <c r="F19" i="1"/>
  <c r="L16" i="1"/>
  <c r="H19" i="1"/>
  <c r="M16" i="1"/>
  <c r="I19" i="1"/>
  <c r="K19" i="1" l="1"/>
  <c r="L19" i="1"/>
  <c r="M19" i="1"/>
  <c r="N19" i="1"/>
</calcChain>
</file>

<file path=xl/sharedStrings.xml><?xml version="1.0" encoding="utf-8"?>
<sst xmlns="http://schemas.openxmlformats.org/spreadsheetml/2006/main" count="157" uniqueCount="96">
  <si>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</si>
  <si>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</si>
  <si>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</si>
  <si>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</si>
  <si>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</si>
  <si>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</si>
  <si>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</si>
  <si>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</si>
  <si>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</si>
  <si>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</si>
  <si>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</si>
  <si>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</si>
  <si>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</si>
  <si>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</si>
  <si>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</si>
  <si>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</si>
  <si>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</si>
  <si>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</si>
  <si>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</si>
  <si>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</si>
  <si>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</si>
  <si>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</si>
  <si>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</si>
  <si>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</si>
  <si>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</si>
  <si>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</si>
  <si>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</si>
  <si>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</si>
  <si>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</si>
  <si>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</si>
  <si>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</si>
  <si>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</si>
  <si>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</si>
  <si>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</si>
  <si>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</si>
  <si>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</si>
  <si>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</si>
  <si>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</si>
  <si>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</si>
  <si>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</si>
  <si>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suomensarja</t>
  </si>
  <si>
    <t>ViU</t>
  </si>
  <si>
    <t>Seurat</t>
  </si>
  <si>
    <t>ViU  2</t>
  </si>
  <si>
    <t>Emma Sallinen</t>
  </si>
  <si>
    <t>17.2.1995   Vehkalahti</t>
  </si>
  <si>
    <t>ViU = Viinijärven Urheilijat  (1914),  kasvattajaseura</t>
  </si>
  <si>
    <t>6.</t>
  </si>
  <si>
    <t>27.07. 2014  ViU - Lukko  0-2  (5-6, 2-3)</t>
  </si>
  <si>
    <t xml:space="preserve">  19 v   5 kk 10 pv</t>
  </si>
  <si>
    <t>ykköspesis</t>
  </si>
  <si>
    <t>26.07. 2015  ViU - Kirittäret  0-2  (1-4, 3-4)</t>
  </si>
  <si>
    <t>2.  ottelu</t>
  </si>
  <si>
    <t xml:space="preserve">  20 v   5 kk   9 pv</t>
  </si>
  <si>
    <t>play off</t>
  </si>
  <si>
    <t>8.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</si>
  <si>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</si>
  <si>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</si>
  <si>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</si>
  <si>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</si>
  <si>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</si>
  <si>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</si>
  <si>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</si>
  <si>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</si>
  <si>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</si>
  <si>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</si>
  <si>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</si>
  <si>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</si>
  <si>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</si>
  <si>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</si>
  <si>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</si>
  <si>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0-2  (3-11, 2-4)</t>
  </si>
  <si>
    <t>Itä</t>
  </si>
  <si>
    <t>SurMa</t>
  </si>
  <si>
    <t>1v</t>
  </si>
  <si>
    <t>Iivo Parviainen</t>
  </si>
  <si>
    <t>10.</t>
  </si>
  <si>
    <t>10.  ottelu</t>
  </si>
  <si>
    <t>29.05. 2016  ViU - Kirittäret  0-2  (2-3, 2-4)</t>
  </si>
  <si>
    <t xml:space="preserve">  21 v   3 kk 12 pv</t>
  </si>
  <si>
    <t>Kirittäret</t>
  </si>
  <si>
    <t>Kirittäret = Jyväskylän Pesis  (2004)</t>
  </si>
  <si>
    <t xml:space="preserve"> LIITTO - LEHDISTÖ - KORTTI</t>
  </si>
  <si>
    <t>NAISET</t>
  </si>
  <si>
    <t>Tulos</t>
  </si>
  <si>
    <t xml:space="preserve">  KL-%</t>
  </si>
  <si>
    <t>20.06. 2017  Lapua</t>
  </si>
  <si>
    <t>Liitto</t>
  </si>
  <si>
    <t>Jukka Liikala</t>
  </si>
  <si>
    <t>Ikä ensimmäisessä ottelussa</t>
  </si>
  <si>
    <t>0-1  (1-4, 2-2)</t>
  </si>
  <si>
    <t>0</t>
  </si>
  <si>
    <t>22 v  4 kk  3 pv</t>
  </si>
  <si>
    <t>5.</t>
  </si>
  <si>
    <t>L+T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</si>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</sst>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7" fillId="9" borderId="1" xfId="0" applyFont="1" applyFill="1" applyBorder="1" applyAlignment="1">
      <alignment vertical="top"/>
    </xf>
    <xf numFmtId="0" fontId="5" fillId="0" borderId="0" xfId="0" applyFont="1" applyFill="1"/>
    <xf numFmtId="0" fontId="2" fillId="11" borderId="3" xfId="0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11" borderId="3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6" borderId="6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zoomScale="97" zoomScaleNormal="97" workbookViewId="0">
      <selection activeCell="Q8" sqref="Q8"/>
    </sheetView>
  </sheetViews>
  <sheetFormatPr defaultColWidth="9.109375" defaultRowHeight="15" customHeight="1" x14ac:dyDescent="0.25"/>
  <cols>
    <col min="1" max="1" width="0.5546875" style="26" customWidth="1"/>
    <col min="2" max="3" width="6.6640625" style="77" customWidth="1"/>
    <col min="4" max="4" width="13" style="78" customWidth="1"/>
    <col min="5" max="12" width="5.6640625" style="78" customWidth="1"/>
    <col min="13" max="13" width="6.33203125" style="78" customWidth="1"/>
    <col min="14" max="14" width="8.33203125" style="78" customWidth="1"/>
    <col min="15" max="15" width="0.5546875" style="78" customWidth="1"/>
    <col min="16" max="18" width="5.6640625" style="152" customWidth="1"/>
    <col min="19" max="19" width="5.6640625" style="108" customWidth="1"/>
    <col min="20" max="20" width="0.6640625" style="37" customWidth="1"/>
    <col min="21" max="28" width="5.6640625" style="78" customWidth="1"/>
    <col min="29" max="32" width="5.6640625" style="26" customWidth="1"/>
    <col min="33" max="33" width="6.33203125" style="26" customWidth="1"/>
    <col min="34" max="34" width="2.88671875" style="26" customWidth="1"/>
    <col min="35" max="35" width="3" style="26" customWidth="1"/>
    <col min="36" max="36" width="2.6640625" style="26" customWidth="1"/>
    <col min="37" max="37" width="24.44140625" style="26" customWidth="1"/>
    <col min="38" max="38" width="6.6640625" style="26" customWidth="1"/>
    <col min="39" max="16384" width="9.109375" style="26"/>
  </cols>
  <sheetData>
    <row r="1" spans="1:43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7"/>
      <c r="O1" s="5"/>
      <c r="P1" s="151"/>
      <c r="Q1" s="151"/>
      <c r="R1" s="15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5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94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79">
        <v>2013</v>
      </c>
      <c r="C4" s="79"/>
      <c r="D4" s="80" t="s">
        <v>43</v>
      </c>
      <c r="E4" s="79"/>
      <c r="F4" s="81" t="s">
        <v>40</v>
      </c>
      <c r="G4" s="82"/>
      <c r="H4" s="83"/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9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79">
        <v>2014</v>
      </c>
      <c r="C5" s="79"/>
      <c r="D5" s="80" t="s">
        <v>43</v>
      </c>
      <c r="E5" s="79"/>
      <c r="F5" s="81" t="s">
        <v>40</v>
      </c>
      <c r="G5" s="82"/>
      <c r="H5" s="83"/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9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2014</v>
      </c>
      <c r="C6" s="27" t="s">
        <v>47</v>
      </c>
      <c r="D6" s="30" t="s">
        <v>41</v>
      </c>
      <c r="E6" s="27">
        <v>1</v>
      </c>
      <c r="F6" s="27">
        <v>0</v>
      </c>
      <c r="G6" s="27">
        <v>0</v>
      </c>
      <c r="H6" s="27">
        <v>1</v>
      </c>
      <c r="I6" s="27">
        <v>3</v>
      </c>
      <c r="J6" s="27">
        <v>0</v>
      </c>
      <c r="K6" s="27">
        <v>2</v>
      </c>
      <c r="L6" s="27">
        <v>1</v>
      </c>
      <c r="M6" s="33">
        <v>0</v>
      </c>
      <c r="N6" s="31">
        <v>0.42899999999999999</v>
      </c>
      <c r="O6" s="84">
        <f>PRODUCT(I6/N6)</f>
        <v>6.9930069930069934</v>
      </c>
      <c r="P6" s="19"/>
      <c r="Q6" s="19"/>
      <c r="R6" s="19"/>
      <c r="S6" s="19"/>
      <c r="T6" s="25"/>
      <c r="U6" s="27"/>
      <c r="V6" s="43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9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86">
        <v>2015</v>
      </c>
      <c r="C7" s="86"/>
      <c r="D7" s="87" t="s">
        <v>43</v>
      </c>
      <c r="E7" s="86"/>
      <c r="F7" s="91" t="s">
        <v>50</v>
      </c>
      <c r="G7" s="88"/>
      <c r="H7" s="90"/>
      <c r="I7" s="86"/>
      <c r="J7" s="86"/>
      <c r="K7" s="86"/>
      <c r="L7" s="86"/>
      <c r="M7" s="88"/>
      <c r="N7" s="89"/>
      <c r="O7" s="84"/>
      <c r="P7" s="19"/>
      <c r="Q7" s="19"/>
      <c r="R7" s="19"/>
      <c r="S7" s="19"/>
      <c r="T7" s="25"/>
      <c r="U7" s="27"/>
      <c r="V7" s="43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9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2015</v>
      </c>
      <c r="C8" s="27" t="s">
        <v>55</v>
      </c>
      <c r="D8" s="30" t="s">
        <v>41</v>
      </c>
      <c r="E8" s="27">
        <v>2</v>
      </c>
      <c r="F8" s="27">
        <v>0</v>
      </c>
      <c r="G8" s="27">
        <v>1</v>
      </c>
      <c r="H8" s="27">
        <v>0</v>
      </c>
      <c r="I8" s="27">
        <v>5</v>
      </c>
      <c r="J8" s="27">
        <v>1</v>
      </c>
      <c r="K8" s="27">
        <v>1</v>
      </c>
      <c r="L8" s="27">
        <v>2</v>
      </c>
      <c r="M8" s="27">
        <v>1</v>
      </c>
      <c r="N8" s="31">
        <v>0.55549999999999999</v>
      </c>
      <c r="O8" s="84">
        <v>9</v>
      </c>
      <c r="P8" s="19"/>
      <c r="Q8" s="19"/>
      <c r="R8" s="19"/>
      <c r="S8" s="19"/>
      <c r="T8" s="25"/>
      <c r="U8" s="27">
        <v>1</v>
      </c>
      <c r="V8" s="43">
        <v>0</v>
      </c>
      <c r="W8" s="27">
        <v>0</v>
      </c>
      <c r="X8" s="27">
        <v>0</v>
      </c>
      <c r="Y8" s="27">
        <v>3</v>
      </c>
      <c r="Z8" s="28"/>
      <c r="AA8" s="28"/>
      <c r="AB8" s="28"/>
      <c r="AC8" s="28"/>
      <c r="AD8" s="28"/>
      <c r="AE8" s="27"/>
      <c r="AF8" s="27"/>
      <c r="AG8" s="29"/>
      <c r="AH8" s="27"/>
      <c r="AI8" s="27"/>
      <c r="AJ8" s="27"/>
      <c r="AK8" s="14" t="s">
        <v>54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2016</v>
      </c>
      <c r="C9" s="27" t="s">
        <v>76</v>
      </c>
      <c r="D9" s="30" t="s">
        <v>41</v>
      </c>
      <c r="E9" s="27">
        <v>22</v>
      </c>
      <c r="F9" s="27">
        <v>1</v>
      </c>
      <c r="G9" s="27">
        <v>4</v>
      </c>
      <c r="H9" s="27">
        <v>5</v>
      </c>
      <c r="I9" s="27">
        <v>46</v>
      </c>
      <c r="J9" s="27">
        <v>10</v>
      </c>
      <c r="K9" s="27">
        <v>11</v>
      </c>
      <c r="L9" s="27">
        <v>20</v>
      </c>
      <c r="M9" s="33">
        <v>5</v>
      </c>
      <c r="N9" s="31">
        <v>0.41799999999999998</v>
      </c>
      <c r="O9" s="84">
        <v>110</v>
      </c>
      <c r="P9" s="19"/>
      <c r="Q9" s="19"/>
      <c r="R9" s="19"/>
      <c r="S9" s="19"/>
      <c r="T9" s="25"/>
      <c r="U9" s="27"/>
      <c r="V9" s="43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9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2017</v>
      </c>
      <c r="C10" s="27" t="s">
        <v>93</v>
      </c>
      <c r="D10" s="30" t="s">
        <v>80</v>
      </c>
      <c r="E10" s="27">
        <v>26</v>
      </c>
      <c r="F10" s="27">
        <v>0</v>
      </c>
      <c r="G10" s="27">
        <v>39</v>
      </c>
      <c r="H10" s="27">
        <v>13</v>
      </c>
      <c r="I10" s="27">
        <v>91</v>
      </c>
      <c r="J10" s="27">
        <v>9</v>
      </c>
      <c r="K10" s="27">
        <v>13</v>
      </c>
      <c r="L10" s="27">
        <v>30</v>
      </c>
      <c r="M10" s="33">
        <v>39</v>
      </c>
      <c r="N10" s="31">
        <v>0.53210000000000002</v>
      </c>
      <c r="O10" s="84">
        <v>171</v>
      </c>
      <c r="P10" s="19" t="s">
        <v>76</v>
      </c>
      <c r="Q10" s="19"/>
      <c r="R10" s="19"/>
      <c r="S10" s="19"/>
      <c r="T10" s="25"/>
      <c r="U10" s="27">
        <v>4</v>
      </c>
      <c r="V10" s="43">
        <v>0</v>
      </c>
      <c r="W10" s="27">
        <v>3</v>
      </c>
      <c r="X10" s="27">
        <v>1</v>
      </c>
      <c r="Y10" s="27">
        <v>14</v>
      </c>
      <c r="Z10" s="28"/>
      <c r="AA10" s="28"/>
      <c r="AB10" s="28"/>
      <c r="AC10" s="28"/>
      <c r="AD10" s="28"/>
      <c r="AE10" s="27"/>
      <c r="AF10" s="27">
        <v>1</v>
      </c>
      <c r="AG10" s="29"/>
      <c r="AH10" s="27"/>
      <c r="AI10" s="27"/>
      <c r="AJ10" s="27"/>
      <c r="AK10" s="14" t="s">
        <v>54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2018</v>
      </c>
      <c r="C11" s="27" t="s">
        <v>95</v>
      </c>
      <c r="D11" s="30" t="s">
        <v>80</v>
      </c>
      <c r="E11" s="27">
        <v>25</v>
      </c>
      <c r="F11" s="27">
        <v>0</v>
      </c>
      <c r="G11" s="27">
        <v>29</v>
      </c>
      <c r="H11" s="27">
        <v>11</v>
      </c>
      <c r="I11" s="27">
        <v>73</v>
      </c>
      <c r="J11" s="27">
        <v>9</v>
      </c>
      <c r="K11" s="27">
        <v>13</v>
      </c>
      <c r="L11" s="27">
        <v>22</v>
      </c>
      <c r="M11" s="33">
        <v>29</v>
      </c>
      <c r="N11" s="31">
        <v>0.5615</v>
      </c>
      <c r="O11" s="84">
        <v>171</v>
      </c>
      <c r="P11" s="19"/>
      <c r="Q11" s="19"/>
      <c r="R11" s="19"/>
      <c r="S11" s="19"/>
      <c r="T11" s="25"/>
      <c r="U11" s="27">
        <v>10</v>
      </c>
      <c r="V11" s="43">
        <v>0</v>
      </c>
      <c r="W11" s="27">
        <v>21</v>
      </c>
      <c r="X11" s="27">
        <v>1</v>
      </c>
      <c r="Y11" s="27">
        <v>42</v>
      </c>
      <c r="Z11" s="28"/>
      <c r="AA11" s="28"/>
      <c r="AB11" s="28"/>
      <c r="AC11" s="28"/>
      <c r="AD11" s="28"/>
      <c r="AE11" s="27"/>
      <c r="AF11" s="27"/>
      <c r="AG11" s="29"/>
      <c r="AH11" s="27">
        <v>1</v>
      </c>
      <c r="AI11" s="27"/>
      <c r="AJ11" s="27"/>
      <c r="AK11" s="14" t="s">
        <v>54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17" t="s">
        <v>9</v>
      </c>
      <c r="C12" s="18"/>
      <c r="D12" s="16"/>
      <c r="E12" s="19">
        <f t="shared" ref="E12:M12" si="0">SUM(E4:E11)</f>
        <v>76</v>
      </c>
      <c r="F12" s="19">
        <f t="shared" si="0"/>
        <v>1</v>
      </c>
      <c r="G12" s="19">
        <f t="shared" si="0"/>
        <v>73</v>
      </c>
      <c r="H12" s="19">
        <f t="shared" si="0"/>
        <v>30</v>
      </c>
      <c r="I12" s="19">
        <f t="shared" si="0"/>
        <v>218</v>
      </c>
      <c r="J12" s="19">
        <f t="shared" si="0"/>
        <v>29</v>
      </c>
      <c r="K12" s="19">
        <f t="shared" si="0"/>
        <v>40</v>
      </c>
      <c r="L12" s="19">
        <f t="shared" si="0"/>
        <v>75</v>
      </c>
      <c r="M12" s="19">
        <f t="shared" si="0"/>
        <v>74</v>
      </c>
      <c r="N12" s="32">
        <f>PRODUCT(I12/O12)</f>
        <v>0.46581892622865084</v>
      </c>
      <c r="O12" s="85">
        <f t="shared" ref="O12:AJ12" si="1">SUM(O4:O11)</f>
        <v>467.99300699300699</v>
      </c>
      <c r="P12" s="19"/>
      <c r="Q12" s="19"/>
      <c r="R12" s="19"/>
      <c r="S12" s="19"/>
      <c r="T12" s="25"/>
      <c r="U12" s="19">
        <f t="shared" si="1"/>
        <v>15</v>
      </c>
      <c r="V12" s="19">
        <f t="shared" si="1"/>
        <v>0</v>
      </c>
      <c r="W12" s="19">
        <f t="shared" si="1"/>
        <v>24</v>
      </c>
      <c r="X12" s="19">
        <f t="shared" si="1"/>
        <v>2</v>
      </c>
      <c r="Y12" s="19">
        <f t="shared" si="1"/>
        <v>59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9">
        <f t="shared" si="1"/>
        <v>1</v>
      </c>
      <c r="AG12" s="19">
        <f t="shared" si="1"/>
        <v>0</v>
      </c>
      <c r="AH12" s="19">
        <f t="shared" si="1"/>
        <v>1</v>
      </c>
      <c r="AI12" s="19">
        <f t="shared" si="1"/>
        <v>0</v>
      </c>
      <c r="AJ12" s="19">
        <f t="shared" si="1"/>
        <v>0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30" t="s">
        <v>2</v>
      </c>
      <c r="C13" s="33"/>
      <c r="D13" s="34">
        <f>SUM(F12:H12)+((I12-F12-G12)/3)+(E12/3)+(AE12*25)+(AF12*25)+(AG12*10)+(AH12*25)+(AI12*20)+(AJ12*15)</f>
        <v>227.33333333333334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2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2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43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41" t="s">
        <v>17</v>
      </c>
      <c r="C16" s="13"/>
      <c r="D16" s="44"/>
      <c r="E16" s="27">
        <f>PRODUCT(E12)</f>
        <v>76</v>
      </c>
      <c r="F16" s="27">
        <f>PRODUCT(F12)</f>
        <v>1</v>
      </c>
      <c r="G16" s="27">
        <f>PRODUCT(G12)</f>
        <v>73</v>
      </c>
      <c r="H16" s="27">
        <f>PRODUCT(H12)</f>
        <v>30</v>
      </c>
      <c r="I16" s="27">
        <f>PRODUCT(I12)</f>
        <v>218</v>
      </c>
      <c r="J16" s="1"/>
      <c r="K16" s="45">
        <f>PRODUCT((F16+G16)/E16)</f>
        <v>0.97368421052631582</v>
      </c>
      <c r="L16" s="45">
        <f>PRODUCT(H16/E16)</f>
        <v>0.39473684210526316</v>
      </c>
      <c r="M16" s="45">
        <f>PRODUCT(I16/E16)</f>
        <v>2.8684210526315788</v>
      </c>
      <c r="N16" s="46">
        <f>PRODUCT(N12)</f>
        <v>0.46581892622865084</v>
      </c>
      <c r="O16" s="25">
        <f>PRODUCT(O12)</f>
        <v>467.99300699300699</v>
      </c>
      <c r="P16" s="47" t="s">
        <v>34</v>
      </c>
      <c r="Q16" s="48"/>
      <c r="R16" s="48"/>
      <c r="S16" s="49" t="s">
        <v>48</v>
      </c>
      <c r="T16" s="49"/>
      <c r="U16" s="49"/>
      <c r="V16" s="49"/>
      <c r="W16" s="49"/>
      <c r="X16" s="49"/>
      <c r="Y16" s="49"/>
      <c r="Z16" s="49"/>
      <c r="AA16" s="49"/>
      <c r="AB16" s="49"/>
      <c r="AC16" s="50" t="s">
        <v>39</v>
      </c>
      <c r="AD16" s="49"/>
      <c r="AE16" s="153" t="s">
        <v>49</v>
      </c>
      <c r="AF16" s="49"/>
      <c r="AG16" s="49"/>
      <c r="AH16" s="49"/>
      <c r="AI16" s="49"/>
      <c r="AJ16" s="49"/>
      <c r="AK16" s="5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52" t="s">
        <v>18</v>
      </c>
      <c r="C17" s="53"/>
      <c r="D17" s="54"/>
      <c r="E17" s="27">
        <f>PRODUCT(U12)</f>
        <v>15</v>
      </c>
      <c r="F17" s="27">
        <f t="shared" ref="F17:I17" si="2">PRODUCT(V12)</f>
        <v>0</v>
      </c>
      <c r="G17" s="27">
        <f t="shared" si="2"/>
        <v>24</v>
      </c>
      <c r="H17" s="27">
        <f t="shared" si="2"/>
        <v>2</v>
      </c>
      <c r="I17" s="27">
        <f t="shared" si="2"/>
        <v>59</v>
      </c>
      <c r="J17" s="1"/>
      <c r="K17" s="45">
        <f>PRODUCT((F17+G17)/E17)</f>
        <v>1.6</v>
      </c>
      <c r="L17" s="45">
        <f>PRODUCT(H17/E17)</f>
        <v>0.13333333333333333</v>
      </c>
      <c r="M17" s="45">
        <f>PRODUCT(I17/E17)</f>
        <v>3.9333333333333331</v>
      </c>
      <c r="N17" s="31">
        <f>PRODUCT(I17/O17)</f>
        <v>1.7352941176470589</v>
      </c>
      <c r="O17" s="25">
        <v>34</v>
      </c>
      <c r="P17" s="55" t="s">
        <v>35</v>
      </c>
      <c r="Q17" s="56"/>
      <c r="R17" s="56"/>
      <c r="S17" s="57" t="s">
        <v>51</v>
      </c>
      <c r="T17" s="57"/>
      <c r="U17" s="57"/>
      <c r="V17" s="57"/>
      <c r="W17" s="57"/>
      <c r="X17" s="57"/>
      <c r="Y17" s="57"/>
      <c r="Z17" s="57"/>
      <c r="AA17" s="57"/>
      <c r="AB17" s="57"/>
      <c r="AC17" s="58" t="s">
        <v>52</v>
      </c>
      <c r="AD17" s="57"/>
      <c r="AE17" s="154" t="s">
        <v>53</v>
      </c>
      <c r="AF17" s="57"/>
      <c r="AG17" s="57"/>
      <c r="AH17" s="57"/>
      <c r="AI17" s="57"/>
      <c r="AJ17" s="57"/>
      <c r="AK17" s="5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60" t="s">
        <v>19</v>
      </c>
      <c r="C18" s="61"/>
      <c r="D18" s="62"/>
      <c r="E18" s="28"/>
      <c r="F18" s="28"/>
      <c r="G18" s="28"/>
      <c r="H18" s="28"/>
      <c r="I18" s="28"/>
      <c r="J18" s="1"/>
      <c r="K18" s="63"/>
      <c r="L18" s="63"/>
      <c r="M18" s="63"/>
      <c r="N18" s="64"/>
      <c r="O18" s="25"/>
      <c r="P18" s="55" t="s">
        <v>36</v>
      </c>
      <c r="Q18" s="56"/>
      <c r="R18" s="56"/>
      <c r="S18" s="57" t="s">
        <v>48</v>
      </c>
      <c r="T18" s="57"/>
      <c r="U18" s="57"/>
      <c r="V18" s="57"/>
      <c r="W18" s="57"/>
      <c r="X18" s="57"/>
      <c r="Y18" s="57"/>
      <c r="Z18" s="57"/>
      <c r="AA18" s="57"/>
      <c r="AB18" s="57"/>
      <c r="AC18" s="58" t="s">
        <v>39</v>
      </c>
      <c r="AD18" s="57"/>
      <c r="AE18" s="154" t="s">
        <v>49</v>
      </c>
      <c r="AF18" s="57"/>
      <c r="AG18" s="57"/>
      <c r="AH18" s="57"/>
      <c r="AI18" s="57"/>
      <c r="AJ18" s="57"/>
      <c r="AK18" s="5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65" t="s">
        <v>20</v>
      </c>
      <c r="C19" s="66"/>
      <c r="D19" s="67"/>
      <c r="E19" s="19">
        <f>SUM(E16:E18)</f>
        <v>91</v>
      </c>
      <c r="F19" s="19">
        <f>SUM(F16:F18)</f>
        <v>1</v>
      </c>
      <c r="G19" s="19">
        <f>SUM(G16:G18)</f>
        <v>97</v>
      </c>
      <c r="H19" s="19">
        <f>SUM(H16:H18)</f>
        <v>32</v>
      </c>
      <c r="I19" s="19">
        <f>SUM(I16:I18)</f>
        <v>277</v>
      </c>
      <c r="J19" s="1"/>
      <c r="K19" s="68">
        <f>PRODUCT((F19+G19)/E19)</f>
        <v>1.0769230769230769</v>
      </c>
      <c r="L19" s="68">
        <f>PRODUCT(H19/E19)</f>
        <v>0.35164835164835168</v>
      </c>
      <c r="M19" s="68">
        <f>PRODUCT(I19/E19)</f>
        <v>3.0439560439560438</v>
      </c>
      <c r="N19" s="32">
        <f>PRODUCT(I19/O19)</f>
        <v>0.55180051542801423</v>
      </c>
      <c r="O19" s="25">
        <f>SUM(O16:O18)</f>
        <v>501.99300699300699</v>
      </c>
      <c r="P19" s="69" t="s">
        <v>37</v>
      </c>
      <c r="Q19" s="70"/>
      <c r="R19" s="70"/>
      <c r="S19" s="71" t="s">
        <v>78</v>
      </c>
      <c r="T19" s="71"/>
      <c r="U19" s="71"/>
      <c r="V19" s="71"/>
      <c r="W19" s="71"/>
      <c r="X19" s="71"/>
      <c r="Y19" s="71"/>
      <c r="Z19" s="71"/>
      <c r="AA19" s="71"/>
      <c r="AB19" s="71"/>
      <c r="AC19" s="72" t="s">
        <v>77</v>
      </c>
      <c r="AD19" s="71"/>
      <c r="AE19" s="155" t="s">
        <v>79</v>
      </c>
      <c r="AF19" s="71"/>
      <c r="AG19" s="71"/>
      <c r="AH19" s="71"/>
      <c r="AI19" s="71"/>
      <c r="AJ19" s="71"/>
      <c r="AK19" s="73"/>
      <c r="AL19" s="24"/>
      <c r="AM19" s="9"/>
      <c r="AN19" s="9"/>
      <c r="AO19" s="9"/>
      <c r="AP19" s="9"/>
      <c r="AQ19" s="9"/>
    </row>
    <row r="20" spans="1:43" ht="15" customHeight="1" x14ac:dyDescent="0.3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38"/>
      <c r="W20" s="1"/>
      <c r="X20" s="1"/>
      <c r="Y20" s="25"/>
      <c r="Z20" s="25"/>
      <c r="AA20" s="7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3">
      <c r="A21" s="1"/>
      <c r="B21" s="1" t="s">
        <v>42</v>
      </c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38"/>
      <c r="W21" s="1"/>
      <c r="X21" s="1"/>
      <c r="Y21" s="25"/>
      <c r="Z21" s="25"/>
      <c r="AA21" s="74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75" customFormat="1" ht="15" customHeight="1" x14ac:dyDescent="0.3">
      <c r="A22" s="1"/>
      <c r="B22" s="1"/>
      <c r="C22" s="1"/>
      <c r="D22" s="1" t="s">
        <v>81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38"/>
      <c r="W22" s="1"/>
      <c r="X22" s="1"/>
      <c r="Y22" s="25"/>
      <c r="Z22" s="25"/>
      <c r="AA22" s="74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75" customFormat="1" ht="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38"/>
      <c r="W23" s="1"/>
      <c r="X23" s="1"/>
      <c r="Y23" s="25"/>
      <c r="Z23" s="25"/>
      <c r="AA23" s="74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5" customFormat="1" ht="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38"/>
      <c r="W24" s="1"/>
      <c r="X24" s="1"/>
      <c r="Y24" s="25"/>
      <c r="Z24" s="25"/>
      <c r="AA24" s="74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38"/>
      <c r="W25" s="1"/>
      <c r="X25" s="1"/>
      <c r="Y25" s="25"/>
      <c r="Z25" s="25"/>
      <c r="AA25" s="74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76"/>
      <c r="O26" s="25"/>
      <c r="P26" s="1"/>
      <c r="Q26" s="1"/>
      <c r="R26" s="1"/>
      <c r="S26" s="1"/>
      <c r="T26" s="1"/>
      <c r="U26" s="1"/>
      <c r="V26" s="38"/>
      <c r="W26" s="1"/>
      <c r="X26" s="25"/>
      <c r="Y26" s="25"/>
      <c r="Z26" s="25"/>
      <c r="AA26" s="25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1"/>
      <c r="R27" s="1"/>
      <c r="S27" s="1"/>
      <c r="T27" s="1"/>
      <c r="U27" s="1"/>
      <c r="V27" s="38"/>
      <c r="W27" s="1"/>
      <c r="X27" s="25"/>
      <c r="Y27" s="25"/>
      <c r="Z27" s="25"/>
      <c r="AA27" s="25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1"/>
      <c r="R28" s="1"/>
      <c r="S28" s="1"/>
      <c r="T28" s="1"/>
      <c r="U28" s="1"/>
      <c r="V28" s="38"/>
      <c r="W28" s="1"/>
      <c r="X28" s="25"/>
      <c r="Y28" s="25"/>
      <c r="Z28" s="25"/>
      <c r="AA28" s="25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1"/>
      <c r="R29" s="1"/>
      <c r="S29" s="1"/>
      <c r="T29" s="1"/>
      <c r="U29" s="1"/>
      <c r="V29" s="38"/>
      <c r="W29" s="1"/>
      <c r="X29" s="25"/>
      <c r="Y29" s="25"/>
      <c r="Z29" s="25"/>
      <c r="AA29" s="25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6"/>
      <c r="N30" s="76"/>
      <c r="O30" s="25"/>
      <c r="P30" s="1"/>
      <c r="Q30" s="1"/>
      <c r="R30" s="1"/>
      <c r="S30" s="1"/>
      <c r="T30" s="1"/>
      <c r="U30" s="1"/>
      <c r="V30" s="38"/>
      <c r="W30" s="1"/>
      <c r="X30" s="25"/>
      <c r="Y30" s="25"/>
      <c r="Z30" s="25"/>
      <c r="AA30" s="25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6"/>
      <c r="N31" s="76"/>
      <c r="O31" s="25"/>
      <c r="P31" s="1"/>
      <c r="Q31" s="1"/>
      <c r="R31" s="1"/>
      <c r="S31" s="1"/>
      <c r="T31" s="1"/>
      <c r="U31" s="1"/>
      <c r="V31" s="38"/>
      <c r="W31" s="1"/>
      <c r="X31" s="25"/>
      <c r="Y31" s="25"/>
      <c r="Z31" s="25"/>
      <c r="AA31" s="25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5"/>
      <c r="P32" s="1"/>
      <c r="Q32" s="1"/>
      <c r="R32" s="1"/>
      <c r="S32" s="1"/>
      <c r="T32" s="1"/>
      <c r="U32" s="1"/>
      <c r="V32" s="38"/>
      <c r="W32" s="1"/>
      <c r="X32" s="25"/>
      <c r="Y32" s="25"/>
      <c r="Z32" s="25"/>
      <c r="AA32" s="25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1"/>
      <c r="R33" s="1"/>
      <c r="S33" s="1"/>
      <c r="T33" s="1"/>
      <c r="U33" s="1"/>
      <c r="V33" s="38"/>
      <c r="W33" s="1"/>
      <c r="X33" s="25"/>
      <c r="Y33" s="25"/>
      <c r="Z33" s="25"/>
      <c r="AA33" s="25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1"/>
      <c r="R34" s="1"/>
      <c r="S34" s="1"/>
      <c r="T34" s="1"/>
      <c r="U34" s="1"/>
      <c r="V34" s="38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1"/>
      <c r="R35" s="1"/>
      <c r="S35" s="1"/>
      <c r="T35" s="1"/>
      <c r="U35" s="1"/>
      <c r="V35" s="38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1"/>
      <c r="R36" s="1"/>
      <c r="S36" s="1"/>
      <c r="T36" s="1"/>
      <c r="U36" s="1"/>
      <c r="V36" s="38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6"/>
      <c r="N37" s="76"/>
      <c r="O37" s="25"/>
      <c r="P37" s="1"/>
      <c r="Q37" s="1"/>
      <c r="R37" s="1"/>
      <c r="S37" s="1"/>
      <c r="T37" s="1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76"/>
      <c r="O38" s="25"/>
      <c r="P38" s="1"/>
      <c r="Q38" s="1"/>
      <c r="R38" s="1"/>
      <c r="S38" s="1"/>
      <c r="T38" s="1"/>
      <c r="U38" s="1"/>
      <c r="V38" s="38"/>
      <c r="W38" s="1"/>
      <c r="X38" s="25"/>
      <c r="Y38" s="25"/>
      <c r="Z38" s="25"/>
      <c r="AA38" s="25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76"/>
      <c r="O39" s="25"/>
      <c r="P39" s="1"/>
      <c r="Q39" s="1"/>
      <c r="R39" s="1"/>
      <c r="S39" s="1"/>
      <c r="T39" s="1"/>
      <c r="U39" s="1"/>
      <c r="V39" s="38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76"/>
      <c r="O40" s="25"/>
      <c r="P40" s="1"/>
      <c r="Q40" s="1"/>
      <c r="R40" s="1"/>
      <c r="S40" s="1"/>
      <c r="T40" s="1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76"/>
      <c r="O41" s="25"/>
      <c r="P41" s="1"/>
      <c r="Q41" s="1"/>
      <c r="R41" s="1"/>
      <c r="S41" s="1"/>
      <c r="T41" s="1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76"/>
      <c r="O42" s="25"/>
      <c r="P42" s="1"/>
      <c r="Q42" s="1"/>
      <c r="R42" s="1"/>
      <c r="S42" s="1"/>
      <c r="T42" s="1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76"/>
      <c r="O43" s="25"/>
      <c r="P43" s="1"/>
      <c r="Q43" s="1"/>
      <c r="R43" s="1"/>
      <c r="S43" s="1"/>
      <c r="T43" s="1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76"/>
      <c r="O44" s="25"/>
      <c r="P44" s="1"/>
      <c r="Q44" s="1"/>
      <c r="R44" s="1"/>
      <c r="S44" s="1"/>
      <c r="T44" s="1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76"/>
      <c r="O45" s="25"/>
      <c r="P45" s="1"/>
      <c r="Q45" s="1"/>
      <c r="R45" s="1"/>
      <c r="S45" s="1"/>
      <c r="T45" s="1"/>
      <c r="U45" s="1"/>
      <c r="V45" s="38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6"/>
      <c r="N46" s="76"/>
      <c r="O46" s="25"/>
      <c r="P46" s="1"/>
      <c r="Q46" s="1"/>
      <c r="R46" s="1"/>
      <c r="S46" s="1"/>
      <c r="T46" s="1"/>
      <c r="U46" s="1"/>
      <c r="V46" s="38"/>
      <c r="W46" s="1"/>
      <c r="X46" s="25"/>
      <c r="Y46" s="25"/>
      <c r="Z46" s="25"/>
      <c r="AA46" s="25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6"/>
      <c r="N47" s="76"/>
      <c r="O47" s="25"/>
      <c r="P47" s="1"/>
      <c r="Q47" s="1"/>
      <c r="R47" s="1"/>
      <c r="S47" s="1"/>
      <c r="T47" s="1"/>
      <c r="U47" s="1"/>
      <c r="V47" s="38"/>
      <c r="W47" s="1"/>
      <c r="X47" s="25"/>
      <c r="Y47" s="25"/>
      <c r="Z47" s="25"/>
      <c r="AA47" s="25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6"/>
      <c r="N48" s="76"/>
      <c r="O48" s="25"/>
      <c r="P48" s="1"/>
      <c r="Q48" s="1"/>
      <c r="R48" s="1"/>
      <c r="S48" s="1"/>
      <c r="T48" s="1"/>
      <c r="U48" s="1"/>
      <c r="V48" s="38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6"/>
      <c r="N49" s="76"/>
      <c r="O49" s="25"/>
      <c r="P49" s="1"/>
      <c r="Q49" s="1"/>
      <c r="R49" s="1"/>
      <c r="S49" s="1"/>
      <c r="T49" s="1"/>
      <c r="U49" s="1"/>
      <c r="V49" s="38"/>
      <c r="W49" s="1"/>
      <c r="X49" s="25"/>
      <c r="Y49" s="25"/>
      <c r="Z49" s="25"/>
      <c r="AA49" s="25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6"/>
      <c r="N50" s="76"/>
      <c r="O50" s="25"/>
      <c r="P50" s="1"/>
      <c r="Q50" s="1"/>
      <c r="R50" s="1"/>
      <c r="S50" s="1"/>
      <c r="T50" s="1"/>
      <c r="U50" s="1"/>
      <c r="V50" s="38"/>
      <c r="W50" s="1"/>
      <c r="X50" s="25"/>
      <c r="Y50" s="25"/>
      <c r="Z50" s="25"/>
      <c r="AA50" s="25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  <c r="AM50" s="9"/>
      <c r="AN50" s="9"/>
      <c r="AO50" s="9"/>
      <c r="AP50" s="9"/>
      <c r="AQ50" s="9"/>
    </row>
    <row r="51" spans="1:43" ht="15" customHeight="1" x14ac:dyDescent="0.25">
      <c r="P51" s="1"/>
      <c r="Q51" s="1"/>
      <c r="R51" s="1"/>
      <c r="S51" s="1"/>
      <c r="T51" s="1"/>
    </row>
    <row r="52" spans="1:43" ht="15" customHeight="1" x14ac:dyDescent="0.25">
      <c r="P52" s="1"/>
      <c r="Q52" s="1"/>
      <c r="R52" s="1"/>
      <c r="S52" s="1"/>
      <c r="T52" s="1"/>
    </row>
    <row r="53" spans="1:43" ht="15" customHeight="1" x14ac:dyDescent="0.25">
      <c r="P53" s="1"/>
      <c r="Q53" s="1"/>
      <c r="R53" s="1"/>
      <c r="S53" s="1"/>
      <c r="T53" s="1"/>
    </row>
    <row r="54" spans="1:43" ht="15" customHeight="1" x14ac:dyDescent="0.25">
      <c r="P54" s="1"/>
      <c r="Q54" s="1"/>
      <c r="R54" s="1"/>
      <c r="S54" s="1"/>
      <c r="T54" s="1"/>
    </row>
    <row r="55" spans="1:43" ht="15" customHeight="1" x14ac:dyDescent="0.25">
      <c r="P55" s="1"/>
      <c r="Q55" s="1"/>
      <c r="R55" s="1"/>
      <c r="S55" s="1"/>
      <c r="T55" s="1"/>
    </row>
    <row r="56" spans="1:43" ht="15" customHeight="1" x14ac:dyDescent="0.25">
      <c r="P56" s="1"/>
      <c r="Q56" s="1"/>
      <c r="R56" s="1"/>
      <c r="S56" s="1"/>
      <c r="T56" s="1"/>
    </row>
    <row r="57" spans="1:43" ht="15" customHeight="1" x14ac:dyDescent="0.25">
      <c r="P57" s="1"/>
      <c r="Q57" s="1"/>
      <c r="R57" s="1"/>
      <c r="S57" s="1"/>
      <c r="T57" s="1"/>
    </row>
    <row r="58" spans="1:43" ht="15" customHeight="1" x14ac:dyDescent="0.25">
      <c r="P58" s="1"/>
      <c r="Q58" s="1"/>
      <c r="R58" s="1"/>
      <c r="S58" s="1"/>
      <c r="T58" s="1"/>
    </row>
    <row r="59" spans="1:43" ht="15" customHeight="1" x14ac:dyDescent="0.25">
      <c r="P59" s="1"/>
      <c r="Q59" s="1"/>
      <c r="R59" s="1"/>
      <c r="S59" s="1"/>
      <c r="T59" s="1"/>
    </row>
    <row r="60" spans="1:43" ht="15" customHeight="1" x14ac:dyDescent="0.25">
      <c r="P60" s="1"/>
      <c r="Q60" s="1"/>
      <c r="R60" s="1"/>
      <c r="S60" s="1"/>
      <c r="T60" s="1"/>
    </row>
    <row r="61" spans="1:43" ht="15" customHeight="1" x14ac:dyDescent="0.25">
      <c r="P61" s="1"/>
      <c r="Q61" s="1"/>
      <c r="R61" s="1"/>
      <c r="S61" s="1"/>
      <c r="T61" s="1"/>
    </row>
    <row r="62" spans="1:43" ht="15" customHeight="1" x14ac:dyDescent="0.25">
      <c r="P62" s="1"/>
      <c r="Q62" s="1"/>
      <c r="R62" s="1"/>
      <c r="S62" s="1"/>
      <c r="T62" s="1"/>
    </row>
    <row r="63" spans="1:43" ht="15" customHeight="1" x14ac:dyDescent="0.25">
      <c r="P63" s="1"/>
      <c r="Q63" s="1"/>
      <c r="R63" s="1"/>
      <c r="S63" s="1"/>
      <c r="T63" s="1"/>
    </row>
    <row r="64" spans="1:43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25"/>
    </row>
    <row r="89" spans="16:20" ht="15" customHeight="1" x14ac:dyDescent="0.25">
      <c r="P89" s="9"/>
      <c r="Q89" s="9"/>
      <c r="R89" s="9"/>
      <c r="S89" s="1"/>
      <c r="T89" s="25"/>
    </row>
  </sheetData>
  <sortState ref="B9:AF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workbookViewId="0"/>
  </sheetViews>
  <sheetFormatPr defaultRowHeight="13.8" x14ac:dyDescent="0.25"/>
  <cols>
    <col min="1" max="1" width="0.6640625" style="106" customWidth="1"/>
    <col min="2" max="2" width="29.6640625" style="107" customWidth="1"/>
    <col min="3" max="3" width="21.5546875" style="108" customWidth="1"/>
    <col min="4" max="4" width="10.5546875" style="109" customWidth="1"/>
    <col min="5" max="5" width="11" style="109" customWidth="1"/>
    <col min="6" max="6" width="0.6640625" style="37" customWidth="1"/>
    <col min="7" max="11" width="5.33203125" style="108" customWidth="1"/>
    <col min="12" max="12" width="6.44140625" style="108" customWidth="1"/>
    <col min="13" max="21" width="5.33203125" style="108" customWidth="1"/>
    <col min="22" max="22" width="10.88671875" style="108" customWidth="1"/>
    <col min="23" max="23" width="19.6640625" style="109" customWidth="1"/>
    <col min="24" max="24" width="9.6640625" style="108" customWidth="1"/>
    <col min="25" max="30" width="9.109375" style="110"/>
  </cols>
  <sheetData>
    <row r="1" spans="1:32" ht="17.399999999999999" x14ac:dyDescent="0.3">
      <c r="A1" s="9"/>
      <c r="B1" s="92" t="s">
        <v>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0"/>
      <c r="Y1" s="95"/>
      <c r="Z1" s="95"/>
      <c r="AA1" s="95"/>
      <c r="AB1" s="95"/>
      <c r="AC1" s="95"/>
      <c r="AD1" s="95"/>
    </row>
    <row r="2" spans="1:32" x14ac:dyDescent="0.25">
      <c r="A2" s="9"/>
      <c r="B2" s="111" t="s">
        <v>44</v>
      </c>
      <c r="C2" s="112" t="s">
        <v>45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5"/>
      <c r="Z2" s="95"/>
      <c r="AA2" s="95"/>
      <c r="AB2" s="95"/>
      <c r="AC2" s="95"/>
      <c r="AD2" s="95"/>
    </row>
    <row r="3" spans="1:32" x14ac:dyDescent="0.25">
      <c r="A3" s="9"/>
      <c r="B3" s="98" t="s">
        <v>57</v>
      </c>
      <c r="C3" s="23" t="s">
        <v>58</v>
      </c>
      <c r="D3" s="99" t="s">
        <v>59</v>
      </c>
      <c r="E3" s="100" t="s">
        <v>1</v>
      </c>
      <c r="F3" s="25"/>
      <c r="G3" s="101" t="s">
        <v>60</v>
      </c>
      <c r="H3" s="102" t="s">
        <v>61</v>
      </c>
      <c r="I3" s="102" t="s">
        <v>31</v>
      </c>
      <c r="J3" s="18" t="s">
        <v>62</v>
      </c>
      <c r="K3" s="103" t="s">
        <v>63</v>
      </c>
      <c r="L3" s="103" t="s">
        <v>64</v>
      </c>
      <c r="M3" s="101" t="s">
        <v>65</v>
      </c>
      <c r="N3" s="101" t="s">
        <v>30</v>
      </c>
      <c r="O3" s="102" t="s">
        <v>66</v>
      </c>
      <c r="P3" s="101" t="s">
        <v>61</v>
      </c>
      <c r="Q3" s="101" t="s">
        <v>3</v>
      </c>
      <c r="R3" s="101">
        <v>1</v>
      </c>
      <c r="S3" s="101">
        <v>2</v>
      </c>
      <c r="T3" s="101">
        <v>3</v>
      </c>
      <c r="U3" s="101" t="s">
        <v>67</v>
      </c>
      <c r="V3" s="18" t="s">
        <v>21</v>
      </c>
      <c r="W3" s="17" t="s">
        <v>68</v>
      </c>
      <c r="X3" s="17" t="s">
        <v>69</v>
      </c>
      <c r="Y3" s="95"/>
      <c r="Z3" s="95"/>
      <c r="AA3" s="95"/>
      <c r="AB3" s="95"/>
      <c r="AC3" s="95"/>
      <c r="AD3" s="95"/>
    </row>
    <row r="4" spans="1:32" x14ac:dyDescent="0.25">
      <c r="A4" s="9"/>
      <c r="B4" s="113" t="s">
        <v>70</v>
      </c>
      <c r="C4" s="114" t="s">
        <v>71</v>
      </c>
      <c r="D4" s="113" t="s">
        <v>72</v>
      </c>
      <c r="E4" s="115" t="s">
        <v>73</v>
      </c>
      <c r="F4" s="123"/>
      <c r="G4" s="116"/>
      <c r="H4" s="117"/>
      <c r="I4" s="116">
        <v>1</v>
      </c>
      <c r="J4" s="118" t="s">
        <v>74</v>
      </c>
      <c r="K4" s="118">
        <v>6</v>
      </c>
      <c r="L4" s="118"/>
      <c r="M4" s="118">
        <v>1</v>
      </c>
      <c r="N4" s="119">
        <v>0</v>
      </c>
      <c r="O4" s="120">
        <v>1</v>
      </c>
      <c r="P4" s="119">
        <v>0</v>
      </c>
      <c r="Q4" s="120">
        <v>1</v>
      </c>
      <c r="R4" s="120">
        <v>0</v>
      </c>
      <c r="S4" s="120">
        <v>0</v>
      </c>
      <c r="T4" s="120">
        <v>0</v>
      </c>
      <c r="U4" s="120">
        <v>1</v>
      </c>
      <c r="V4" s="121">
        <v>0.2</v>
      </c>
      <c r="W4" s="122" t="s">
        <v>75</v>
      </c>
      <c r="X4" s="116">
        <v>1682</v>
      </c>
      <c r="Y4" s="95"/>
      <c r="Z4" s="95"/>
      <c r="AA4" s="95"/>
      <c r="AB4" s="95"/>
      <c r="AC4" s="95"/>
      <c r="AD4" s="95"/>
    </row>
    <row r="5" spans="1:32" x14ac:dyDescent="0.25">
      <c r="A5" s="24"/>
      <c r="B5" s="104"/>
      <c r="C5" s="1"/>
      <c r="D5" s="104"/>
      <c r="E5" s="105"/>
      <c r="G5" s="1"/>
      <c r="H5" s="38"/>
      <c r="I5" s="1"/>
      <c r="J5" s="25"/>
      <c r="K5" s="25"/>
      <c r="L5" s="25"/>
      <c r="M5" s="1"/>
      <c r="N5" s="1"/>
      <c r="O5" s="1"/>
      <c r="P5" s="1"/>
      <c r="Q5" s="1"/>
      <c r="R5" s="1"/>
      <c r="S5" s="1"/>
      <c r="T5" s="1"/>
      <c r="U5" s="1"/>
      <c r="V5" s="1"/>
      <c r="W5" s="104"/>
      <c r="X5" s="1"/>
      <c r="Y5" s="95"/>
      <c r="Z5" s="95"/>
      <c r="AA5" s="95"/>
      <c r="AB5" s="95"/>
      <c r="AC5" s="95"/>
      <c r="AD5" s="95"/>
    </row>
    <row r="6" spans="1:32" s="106" customFormat="1" ht="18.75" customHeight="1" x14ac:dyDescent="0.25">
      <c r="A6" s="9"/>
      <c r="B6" s="124" t="s">
        <v>82</v>
      </c>
      <c r="C6" s="93"/>
      <c r="D6" s="94"/>
      <c r="E6" s="94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4"/>
      <c r="X6" s="90"/>
      <c r="Y6" s="25"/>
      <c r="Z6" s="25"/>
      <c r="AA6" s="25"/>
      <c r="AB6" s="25"/>
      <c r="AC6" s="25"/>
      <c r="AD6" s="25"/>
      <c r="AE6" s="25"/>
      <c r="AF6" s="25"/>
    </row>
    <row r="7" spans="1:32" s="125" customFormat="1" ht="15" customHeight="1" x14ac:dyDescent="0.25">
      <c r="A7" s="24"/>
      <c r="B7" s="98" t="s">
        <v>83</v>
      </c>
      <c r="C7" s="23" t="s">
        <v>84</v>
      </c>
      <c r="D7" s="99" t="s">
        <v>59</v>
      </c>
      <c r="E7" s="100" t="s">
        <v>1</v>
      </c>
      <c r="F7" s="38"/>
      <c r="G7" s="101" t="s">
        <v>60</v>
      </c>
      <c r="H7" s="102" t="s">
        <v>61</v>
      </c>
      <c r="I7" s="102" t="s">
        <v>31</v>
      </c>
      <c r="J7" s="18" t="s">
        <v>62</v>
      </c>
      <c r="K7" s="103" t="s">
        <v>63</v>
      </c>
      <c r="L7" s="103" t="s">
        <v>64</v>
      </c>
      <c r="M7" s="101" t="s">
        <v>65</v>
      </c>
      <c r="N7" s="101" t="s">
        <v>30</v>
      </c>
      <c r="O7" s="102" t="s">
        <v>66</v>
      </c>
      <c r="P7" s="101" t="s">
        <v>61</v>
      </c>
      <c r="Q7" s="101" t="s">
        <v>3</v>
      </c>
      <c r="R7" s="101">
        <v>1</v>
      </c>
      <c r="S7" s="101">
        <v>2</v>
      </c>
      <c r="T7" s="101">
        <v>3</v>
      </c>
      <c r="U7" s="101" t="s">
        <v>67</v>
      </c>
      <c r="V7" s="18" t="s">
        <v>85</v>
      </c>
      <c r="W7" s="17" t="s">
        <v>68</v>
      </c>
      <c r="X7" s="17" t="s">
        <v>69</v>
      </c>
      <c r="Y7" s="25"/>
      <c r="Z7" s="25"/>
      <c r="AA7" s="25"/>
      <c r="AB7" s="25"/>
      <c r="AC7" s="25"/>
      <c r="AD7" s="25"/>
      <c r="AE7" s="25"/>
      <c r="AF7" s="25"/>
    </row>
    <row r="8" spans="1:32" s="125" customFormat="1" ht="15" customHeight="1" x14ac:dyDescent="0.25">
      <c r="A8" s="24"/>
      <c r="B8" s="126" t="s">
        <v>86</v>
      </c>
      <c r="C8" s="127" t="s">
        <v>90</v>
      </c>
      <c r="D8" s="126" t="s">
        <v>87</v>
      </c>
      <c r="E8" s="127" t="s">
        <v>80</v>
      </c>
      <c r="F8" s="128"/>
      <c r="G8" s="129"/>
      <c r="H8" s="130"/>
      <c r="I8" s="129">
        <v>1</v>
      </c>
      <c r="J8" s="129" t="s">
        <v>74</v>
      </c>
      <c r="K8" s="129">
        <v>8</v>
      </c>
      <c r="L8" s="130"/>
      <c r="M8" s="131">
        <v>1</v>
      </c>
      <c r="N8" s="131"/>
      <c r="O8" s="132"/>
      <c r="P8" s="132"/>
      <c r="Q8" s="132" t="s">
        <v>91</v>
      </c>
      <c r="R8" s="131">
        <v>0</v>
      </c>
      <c r="S8" s="131">
        <v>0</v>
      </c>
      <c r="T8" s="131">
        <v>0</v>
      </c>
      <c r="U8" s="131">
        <v>0</v>
      </c>
      <c r="V8" s="133">
        <v>0</v>
      </c>
      <c r="W8" s="127" t="s">
        <v>88</v>
      </c>
      <c r="X8" s="134">
        <v>804</v>
      </c>
      <c r="Y8" s="25"/>
      <c r="Z8" s="25"/>
      <c r="AA8" s="25"/>
      <c r="AB8" s="25"/>
      <c r="AC8" s="25"/>
      <c r="AD8" s="25"/>
      <c r="AE8" s="25"/>
      <c r="AF8" s="25"/>
    </row>
    <row r="9" spans="1:32" s="125" customFormat="1" ht="15" customHeight="1" x14ac:dyDescent="0.25">
      <c r="A9" s="9"/>
      <c r="B9" s="23" t="s">
        <v>9</v>
      </c>
      <c r="C9" s="18"/>
      <c r="D9" s="17"/>
      <c r="E9" s="135"/>
      <c r="F9" s="38"/>
      <c r="G9" s="19">
        <f>SUM(G8:G8)</f>
        <v>0</v>
      </c>
      <c r="H9" s="19">
        <f>SUM(H8:H8)</f>
        <v>0</v>
      </c>
      <c r="I9" s="19">
        <f>SUM(I8:I8)</f>
        <v>1</v>
      </c>
      <c r="J9" s="18"/>
      <c r="K9" s="18"/>
      <c r="L9" s="18"/>
      <c r="M9" s="19">
        <f t="shared" ref="M9:U9" si="0">SUM(M8:M8)</f>
        <v>1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9">
        <f t="shared" si="0"/>
        <v>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  <c r="V9" s="32">
        <v>0</v>
      </c>
      <c r="W9" s="136"/>
      <c r="X9" s="137"/>
      <c r="Y9" s="25"/>
      <c r="Z9" s="25"/>
      <c r="AA9" s="25"/>
      <c r="AB9" s="25"/>
      <c r="AC9" s="25"/>
      <c r="AD9" s="25"/>
      <c r="AE9" s="25"/>
      <c r="AF9" s="25"/>
    </row>
    <row r="10" spans="1:32" ht="14.4" x14ac:dyDescent="0.3">
      <c r="A10" s="24"/>
      <c r="B10" s="138" t="s">
        <v>89</v>
      </c>
      <c r="C10" s="139" t="s">
        <v>92</v>
      </c>
      <c r="D10" s="140"/>
      <c r="E10" s="141"/>
      <c r="F10" s="142"/>
      <c r="G10" s="143"/>
      <c r="H10" s="141"/>
      <c r="I10" s="144"/>
      <c r="J10" s="141"/>
      <c r="K10" s="141"/>
      <c r="L10" s="141"/>
      <c r="M10" s="141"/>
      <c r="N10" s="141"/>
      <c r="O10" s="141"/>
      <c r="P10" s="141"/>
      <c r="Q10" s="141"/>
      <c r="R10" s="139"/>
      <c r="S10" s="141"/>
      <c r="T10" s="141"/>
      <c r="U10" s="141"/>
      <c r="V10" s="141"/>
      <c r="W10" s="139"/>
      <c r="X10" s="145"/>
      <c r="Y10" s="95"/>
      <c r="Z10" s="95"/>
      <c r="AA10" s="95"/>
      <c r="AB10" s="95"/>
      <c r="AC10" s="95"/>
      <c r="AD10" s="95"/>
    </row>
    <row r="11" spans="1:32" x14ac:dyDescent="0.25">
      <c r="A11" s="24"/>
      <c r="B11" s="146"/>
      <c r="C11" s="147"/>
      <c r="D11" s="148"/>
      <c r="E11" s="149"/>
      <c r="F11" s="149"/>
      <c r="G11" s="147"/>
      <c r="H11" s="123"/>
      <c r="I11" s="123"/>
      <c r="J11" s="123"/>
      <c r="K11" s="123"/>
      <c r="L11" s="123"/>
      <c r="M11" s="147"/>
      <c r="N11" s="123"/>
      <c r="O11" s="123"/>
      <c r="P11" s="123"/>
      <c r="Q11" s="123"/>
      <c r="R11" s="147"/>
      <c r="S11" s="123"/>
      <c r="T11" s="123"/>
      <c r="U11" s="123"/>
      <c r="V11" s="123"/>
      <c r="W11" s="147"/>
      <c r="X11" s="150"/>
      <c r="Y11" s="95"/>
      <c r="Z11" s="95"/>
      <c r="AA11" s="95"/>
      <c r="AB11" s="95"/>
      <c r="AC11" s="95"/>
      <c r="AD11" s="95"/>
    </row>
    <row r="12" spans="1:32" s="125" customFormat="1" ht="15" customHeight="1" x14ac:dyDescent="0.25">
      <c r="A12" s="24"/>
      <c r="B12" s="104"/>
      <c r="C12" s="1"/>
      <c r="D12" s="104"/>
      <c r="E12" s="105"/>
      <c r="F12" s="3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2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2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2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2018-09-25T08:11:01Z</dcterms:modified>
</cp:coreProperties>
</file>