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Ykköspesi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U34" i="3" l="1"/>
  <c r="T34" i="3"/>
  <c r="S34" i="3"/>
  <c r="R34" i="3"/>
  <c r="Q34" i="3"/>
  <c r="P34" i="3"/>
  <c r="O34" i="3"/>
  <c r="N34" i="3"/>
  <c r="M34" i="3"/>
  <c r="I34" i="3"/>
  <c r="H34" i="3"/>
  <c r="G34" i="3"/>
  <c r="U17" i="3" l="1"/>
  <c r="Q17" i="3"/>
  <c r="P17" i="3"/>
  <c r="O17" i="3"/>
  <c r="N17" i="3"/>
  <c r="M17" i="3"/>
  <c r="I17" i="3"/>
  <c r="O22" i="1" l="1"/>
  <c r="O8" i="2" l="1"/>
  <c r="O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M5" i="2"/>
  <c r="L5" i="2"/>
  <c r="K5" i="2"/>
  <c r="J5" i="2"/>
  <c r="I5" i="2"/>
  <c r="I8" i="2" s="1"/>
  <c r="H5" i="2"/>
  <c r="H8" i="2" s="1"/>
  <c r="G5" i="2"/>
  <c r="G8" i="2" s="1"/>
  <c r="G11" i="2" s="1"/>
  <c r="F5" i="2"/>
  <c r="F8" i="2" s="1"/>
  <c r="E5" i="2"/>
  <c r="E8" i="2" s="1"/>
  <c r="E11" i="2" s="1"/>
  <c r="T17" i="3"/>
  <c r="S17" i="3"/>
  <c r="R17" i="3"/>
  <c r="H17" i="3"/>
  <c r="G17" i="3"/>
  <c r="I11" i="2" l="1"/>
  <c r="M8" i="2"/>
  <c r="F11" i="2"/>
  <c r="K11" i="2" s="1"/>
  <c r="K8" i="2"/>
  <c r="H11" i="2"/>
  <c r="L11" i="2" s="1"/>
  <c r="L8" i="2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19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I31" i="1" s="1"/>
  <c r="N31" i="1" s="1"/>
  <c r="X26" i="1"/>
  <c r="H31" i="1" s="1"/>
  <c r="W26" i="1"/>
  <c r="G31" i="1" s="1"/>
  <c r="V26" i="1"/>
  <c r="F31" i="1" s="1"/>
  <c r="U26" i="1"/>
  <c r="E31" i="1" s="1"/>
  <c r="M26" i="1"/>
  <c r="L26" i="1"/>
  <c r="K26" i="1"/>
  <c r="J26" i="1"/>
  <c r="I26" i="1"/>
  <c r="I30" i="1" s="1"/>
  <c r="H26" i="1"/>
  <c r="H30" i="1" s="1"/>
  <c r="G26" i="1"/>
  <c r="G30" i="1" s="1"/>
  <c r="F26" i="1"/>
  <c r="F30" i="1" s="1"/>
  <c r="E26" i="1"/>
  <c r="E30" i="1" s="1"/>
  <c r="O26" i="1" l="1"/>
  <c r="O30" i="1" s="1"/>
  <c r="O33" i="1" s="1"/>
  <c r="L31" i="1"/>
  <c r="E33" i="1"/>
  <c r="K31" i="1"/>
  <c r="M31" i="1"/>
  <c r="N13" i="2"/>
  <c r="M11" i="2"/>
  <c r="H33" i="1"/>
  <c r="L30" i="1"/>
  <c r="F33" i="1"/>
  <c r="G33" i="1"/>
  <c r="K30" i="1"/>
  <c r="I33" i="1"/>
  <c r="M30" i="1"/>
  <c r="D27" i="1"/>
  <c r="N26" i="1" l="1"/>
  <c r="N30" i="1" s="1"/>
  <c r="L33" i="1"/>
  <c r="K33" i="1"/>
  <c r="N33" i="1"/>
  <c r="M33" i="1"/>
</calcChain>
</file>

<file path=xl/sharedStrings.xml><?xml version="1.0" encoding="utf-8"?>
<sst xmlns="http://schemas.openxmlformats.org/spreadsheetml/2006/main" count="399" uniqueCount="190">
  <si>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</si>
  <si>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</si>
  <si>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</si>
  <si>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</si>
  <si>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</si>
  <si>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</si>
  <si>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</si>
  <si>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</si>
  <si>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</si>
  <si>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</si>
  <si>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</si>
  <si>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</si>
  <si>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</si>
  <si>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</si>
  <si>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</si>
  <si>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</si>
  <si>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</si>
  <si>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</si>
  <si>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</si>
  <si>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</si>
  <si>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</si>
  <si>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</si>
  <si>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</si>
  <si>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</si>
  <si>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</si>
  <si>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</si>
  <si>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</si>
  <si>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</si>
  <si>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</si>
  <si>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</si>
  <si>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</si>
  <si>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</si>
  <si>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</si>
  <si>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</si>
  <si>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</si>
  <si>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</si>
  <si>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</si>
  <si>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</si>
  <si>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</si>
  <si>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</si>
  <si>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Sami Partanen</t>
  </si>
  <si>
    <t>2.</t>
  </si>
  <si>
    <t>KiPa</t>
  </si>
  <si>
    <t>3.</t>
  </si>
  <si>
    <t>1.</t>
  </si>
  <si>
    <t>5.</t>
  </si>
  <si>
    <t>KiPe</t>
  </si>
  <si>
    <t>4.</t>
  </si>
  <si>
    <t>10.</t>
  </si>
  <si>
    <t>9.</t>
  </si>
  <si>
    <t>KPL</t>
  </si>
  <si>
    <t>22.05. 1997  KiPa - HP  2-0  (3-1, 4-2)</t>
  </si>
  <si>
    <t>01.07. 1997  Kiri - KiPa  0-2  (1-10, 2-5)</t>
  </si>
  <si>
    <t>05.06. 1997  HP-K - KiPa  0-1  (4-4, 2-9)</t>
  </si>
  <si>
    <t>11.07. 2000  KiPa - HP  2-0  (3-1, 16-0)</t>
  </si>
  <si>
    <t xml:space="preserve">  17 v 10 kk   9 pv</t>
  </si>
  <si>
    <t xml:space="preserve">  17 v 11 kk 18 pv</t>
  </si>
  <si>
    <t>5.  ottelu</t>
  </si>
  <si>
    <t xml:space="preserve">  17 v 10 kk 23 pv</t>
  </si>
  <si>
    <t>97.  ottelu</t>
  </si>
  <si>
    <t xml:space="preserve">  20 v 11 kk 28 pv</t>
  </si>
  <si>
    <t>11.</t>
  </si>
  <si>
    <t>PKP</t>
  </si>
  <si>
    <t>ykköspesis</t>
  </si>
  <si>
    <t>Seurat</t>
  </si>
  <si>
    <t>PKP = Puurtilan Kisa-Pojat  (1948)</t>
  </si>
  <si>
    <t>KPL = Kouvolan Pallonlyöjät  (1931)</t>
  </si>
  <si>
    <t>13.7.1979   Rautjärvi</t>
  </si>
  <si>
    <t>7.</t>
  </si>
  <si>
    <t>YKKÖSPESIS</t>
  </si>
  <si>
    <t>URA YKKÖSESSÄ</t>
  </si>
  <si>
    <t>YKKÖSPÖRSSIPISTEET   (runkosarja ja jatkosarjat)</t>
  </si>
  <si>
    <t>KiPa = Kiteen Pallo-90  (1990)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</si>
  <si>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</si>
  <si>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</si>
  <si>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</si>
  <si>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</si>
  <si>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</si>
  <si>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</si>
  <si>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</si>
  <si>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</si>
  <si>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</si>
  <si>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</si>
  <si>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</si>
  <si>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</si>
  <si>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</si>
  <si>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</si>
  <si>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</si>
  <si>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2-1  (5-6, 2-0, 1-1, 4-3)</t>
  </si>
  <si>
    <t>Itä</t>
  </si>
  <si>
    <t>1v</t>
  </si>
  <si>
    <t>Olli Viljaranta</t>
  </si>
  <si>
    <t>5640</t>
  </si>
  <si>
    <t>30.06. 2002  Seinäjoki</t>
  </si>
  <si>
    <t xml:space="preserve">  0-2  (2-3, 4-9)</t>
  </si>
  <si>
    <t>----</t>
  </si>
  <si>
    <t>Pasi Virtanen</t>
  </si>
  <si>
    <t>4713</t>
  </si>
  <si>
    <t>02.08. 2003  Sotkamo</t>
  </si>
  <si>
    <t xml:space="preserve">  1-0  (1-1, 1-0)</t>
  </si>
  <si>
    <t>Länsi</t>
  </si>
  <si>
    <t>Santeri Haipus</t>
  </si>
  <si>
    <t>4120</t>
  </si>
  <si>
    <t>20.06. 2004  Hyvinkää</t>
  </si>
  <si>
    <t xml:space="preserve">  2-1  (5-1, 4-5, 1-0)</t>
  </si>
  <si>
    <t>s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</si>
  <si>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</si>
  <si>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</si>
  <si>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</si>
  <si>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</si>
  <si>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</si>
  <si>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</si>
  <si>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</si>
  <si>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</si>
  <si>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</si>
  <si>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</si>
  <si>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</si>
  <si>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</si>
  <si>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II p</t>
  </si>
  <si>
    <t>Janne Vuorinen</t>
  </si>
  <si>
    <t>5134</t>
  </si>
  <si>
    <t>28.06. 2009  Kuopio</t>
  </si>
  <si>
    <t xml:space="preserve">  2-1  (0-3, 5-3, 1-0)</t>
  </si>
  <si>
    <t>Raimo Bragge</t>
  </si>
  <si>
    <t>6312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</si>
  <si>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</si>
  <si>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</si>
  <si>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</si>
  <si>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</si>
  <si>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</si>
  <si>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</si>
  <si>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</si>
  <si>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14.07. 2013  Hyvinkää</t>
  </si>
  <si>
    <t xml:space="preserve">  0-2  (1-2, 0-1)</t>
  </si>
  <si>
    <t>5621</t>
  </si>
  <si>
    <t>Ikä ensimmäisessä ottelussa</t>
  </si>
  <si>
    <t>21 v  0 kk  24 pv</t>
  </si>
  <si>
    <t>C - POJAT</t>
  </si>
  <si>
    <t>29.07. 1993  Rovaniemi</t>
  </si>
  <si>
    <t xml:space="preserve">  12-17</t>
  </si>
  <si>
    <t>Kari-Pekka Heinonen</t>
  </si>
  <si>
    <t>875</t>
  </si>
  <si>
    <t>26.07. 1994  Tampere</t>
  </si>
  <si>
    <t xml:space="preserve">  13-23</t>
  </si>
  <si>
    <t>Kari Ekroth</t>
  </si>
  <si>
    <t>300</t>
  </si>
  <si>
    <t>B - POJAT</t>
  </si>
  <si>
    <t>14.07. 1995  Karstula</t>
  </si>
  <si>
    <t xml:space="preserve">  2-0  (5-3, 5-2)</t>
  </si>
  <si>
    <t>Petri Lindsberg</t>
  </si>
  <si>
    <t>500</t>
  </si>
  <si>
    <t>12.07. 1996  Kitee</t>
  </si>
  <si>
    <t xml:space="preserve">  1-0  (3-3, 1-0)</t>
  </si>
  <si>
    <t>Pasi Kyöttinen</t>
  </si>
  <si>
    <t>3452</t>
  </si>
  <si>
    <t>A - POJAT</t>
  </si>
  <si>
    <t>16.08. 1997  Hyvinkää</t>
  </si>
  <si>
    <t xml:space="preserve">  0-2  (0-7, 2-3)</t>
  </si>
  <si>
    <t>I p</t>
  </si>
  <si>
    <t>Jukka Varonen</t>
  </si>
  <si>
    <t>2053</t>
  </si>
  <si>
    <t>27.06. 1998  Sotkamo</t>
  </si>
  <si>
    <t xml:space="preserve">  1-0  (2-2, 6-2)</t>
  </si>
  <si>
    <t>Rauno Tuomainen</t>
  </si>
  <si>
    <t>3518</t>
  </si>
  <si>
    <t>03.07. 1999  Sotkamo</t>
  </si>
  <si>
    <t xml:space="preserve">  2-1  (1-4, 3-1, 3-2)</t>
  </si>
  <si>
    <t>Harri Tegelberg</t>
  </si>
  <si>
    <t>2421</t>
  </si>
  <si>
    <t>20.07. 2014  Seinäjoki</t>
  </si>
  <si>
    <t xml:space="preserve">  1-2  (0-1, 2-1, 0-1)</t>
  </si>
  <si>
    <t>5277</t>
  </si>
  <si>
    <t>8.</t>
  </si>
  <si>
    <t xml:space="preserve"> LIITTO - LEHDISTÖ - KORTTI</t>
  </si>
  <si>
    <t xml:space="preserve">  Tulos</t>
  </si>
  <si>
    <t xml:space="preserve">  KL-%</t>
  </si>
  <si>
    <t>Lehdistö</t>
  </si>
  <si>
    <t>17.06. 2011  Alajärvi</t>
  </si>
  <si>
    <t xml:space="preserve">  2-0  (3-1, 8-4)</t>
  </si>
  <si>
    <t>31 v  11 kk  4 pv</t>
  </si>
  <si>
    <t>04.07. 2010  Finnair-Stadion</t>
  </si>
  <si>
    <t xml:space="preserve"> ITÄ - LÄNSI - KORTTI</t>
  </si>
  <si>
    <t>SaarU = Saaren Urheilijat  (1950),  kasvattajaseura</t>
  </si>
  <si>
    <t>03.07. 2016  Kouvola</t>
  </si>
  <si>
    <t xml:space="preserve">  0-1  (2-2, 2-3)</t>
  </si>
  <si>
    <t>Markku Hylkilä</t>
  </si>
  <si>
    <t>4085</t>
  </si>
  <si>
    <t>L+T</t>
  </si>
  <si>
    <t>Tittelit</t>
  </si>
  <si>
    <t>Vuoden pelinjohtaja (PSU)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</si>
</sst>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quotePrefix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6" xfId="0" applyFont="1" applyFill="1" applyBorder="1" applyAlignment="1"/>
    <xf numFmtId="0" fontId="3" fillId="3" borderId="0" xfId="0" applyFont="1" applyFill="1" applyBorder="1" applyAlignment="1"/>
    <xf numFmtId="49" fontId="6" fillId="3" borderId="5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3" fillId="6" borderId="3" xfId="1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2" borderId="8" xfId="0" applyFont="1" applyFill="1" applyBorder="1" applyAlignment="1"/>
    <xf numFmtId="0" fontId="3" fillId="6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top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2"/>
  <sheetViews>
    <sheetView tabSelected="1" zoomScale="90" zoomScaleNormal="90" workbookViewId="0">
      <selection activeCell="AH25" sqref="AH25"/>
    </sheetView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8" customWidth="1"/>
    <col min="4" max="4" width="8.28515625" style="80" customWidth="1"/>
    <col min="5" max="12" width="5.7109375" style="78" customWidth="1"/>
    <col min="13" max="13" width="6" style="78" customWidth="1"/>
    <col min="14" max="14" width="8.85546875" style="78" customWidth="1"/>
    <col min="15" max="15" width="0.85546875" style="27" customWidth="1"/>
    <col min="16" max="19" width="5.7109375" style="27" customWidth="1"/>
    <col min="20" max="20" width="0.7109375" style="27" customWidth="1"/>
    <col min="21" max="33" width="5.7109375" style="78" customWidth="1"/>
    <col min="34" max="36" width="3.28515625" style="78" customWidth="1"/>
    <col min="37" max="37" width="25.85546875" style="79" customWidth="1"/>
    <col min="38" max="38" width="54.28515625" style="1" customWidth="1"/>
    <col min="39" max="16384" width="9.140625" style="7"/>
  </cols>
  <sheetData>
    <row r="1" spans="1:38" ht="16.5" customHeight="1" x14ac:dyDescent="0.25">
      <c r="A1" s="1"/>
      <c r="B1" s="2" t="s">
        <v>40</v>
      </c>
      <c r="C1" s="3"/>
      <c r="D1" s="4"/>
      <c r="E1" s="5" t="s">
        <v>67</v>
      </c>
      <c r="F1" s="2"/>
      <c r="G1" s="2"/>
      <c r="H1" s="2"/>
      <c r="I1" s="3"/>
      <c r="J1" s="3"/>
      <c r="K1" s="3"/>
      <c r="L1" s="2"/>
      <c r="M1" s="3"/>
      <c r="N1" s="3"/>
      <c r="O1" s="135"/>
      <c r="P1" s="173"/>
      <c r="Q1" s="173"/>
      <c r="R1" s="173"/>
      <c r="S1" s="173"/>
      <c r="T1" s="173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6"/>
    </row>
    <row r="2" spans="1:38" s="21" customFormat="1" ht="15" customHeight="1" x14ac:dyDescent="0.25">
      <c r="A2" s="8"/>
      <c r="B2" s="9" t="s">
        <v>14</v>
      </c>
      <c r="C2" s="10"/>
      <c r="D2" s="11"/>
      <c r="E2" s="12" t="s">
        <v>15</v>
      </c>
      <c r="F2" s="13"/>
      <c r="G2" s="13"/>
      <c r="H2" s="14"/>
      <c r="I2" s="15" t="s">
        <v>16</v>
      </c>
      <c r="J2" s="16"/>
      <c r="K2" s="16"/>
      <c r="L2" s="13"/>
      <c r="M2" s="13"/>
      <c r="N2" s="14"/>
      <c r="O2" s="27"/>
      <c r="P2" s="20"/>
      <c r="Q2" s="18" t="s">
        <v>15</v>
      </c>
      <c r="R2" s="13"/>
      <c r="S2" s="19"/>
      <c r="T2" s="174"/>
      <c r="U2" s="20" t="s">
        <v>17</v>
      </c>
      <c r="V2" s="13"/>
      <c r="W2" s="13"/>
      <c r="X2" s="13"/>
      <c r="Y2" s="19"/>
      <c r="Z2" s="20" t="s">
        <v>18</v>
      </c>
      <c r="AA2" s="13"/>
      <c r="AB2" s="13"/>
      <c r="AC2" s="13"/>
      <c r="AD2" s="14"/>
      <c r="AE2" s="20" t="s">
        <v>38</v>
      </c>
      <c r="AF2" s="13"/>
      <c r="AG2" s="13"/>
      <c r="AH2" s="18"/>
      <c r="AI2" s="13"/>
      <c r="AJ2" s="14"/>
      <c r="AK2" s="12" t="s">
        <v>188</v>
      </c>
      <c r="AL2" s="8"/>
    </row>
    <row r="3" spans="1:38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19</v>
      </c>
      <c r="J3" s="17" t="s">
        <v>20</v>
      </c>
      <c r="K3" s="17" t="s">
        <v>21</v>
      </c>
      <c r="L3" s="17" t="s">
        <v>22</v>
      </c>
      <c r="M3" s="17" t="s">
        <v>23</v>
      </c>
      <c r="N3" s="17" t="s">
        <v>24</v>
      </c>
      <c r="O3" s="22"/>
      <c r="P3" s="17" t="s">
        <v>5</v>
      </c>
      <c r="Q3" s="17" t="s">
        <v>6</v>
      </c>
      <c r="R3" s="17" t="s">
        <v>187</v>
      </c>
      <c r="S3" s="17" t="s">
        <v>19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19</v>
      </c>
      <c r="Z3" s="17" t="s">
        <v>3</v>
      </c>
      <c r="AA3" s="17" t="s">
        <v>8</v>
      </c>
      <c r="AB3" s="14" t="s">
        <v>5</v>
      </c>
      <c r="AC3" s="17" t="s">
        <v>6</v>
      </c>
      <c r="AD3" s="17" t="s">
        <v>19</v>
      </c>
      <c r="AE3" s="17" t="s">
        <v>25</v>
      </c>
      <c r="AF3" s="17" t="s">
        <v>26</v>
      </c>
      <c r="AG3" s="14" t="s">
        <v>27</v>
      </c>
      <c r="AH3" s="14" t="s">
        <v>35</v>
      </c>
      <c r="AI3" s="16" t="s">
        <v>36</v>
      </c>
      <c r="AJ3" s="17" t="s">
        <v>37</v>
      </c>
      <c r="AK3" s="12"/>
      <c r="AL3" s="8"/>
    </row>
    <row r="4" spans="1:38" s="21" customFormat="1" ht="15" customHeight="1" x14ac:dyDescent="0.25">
      <c r="A4" s="8"/>
      <c r="B4" s="23">
        <v>1997</v>
      </c>
      <c r="C4" s="23" t="s">
        <v>61</v>
      </c>
      <c r="D4" s="24" t="s">
        <v>62</v>
      </c>
      <c r="E4" s="23"/>
      <c r="F4" s="25" t="s">
        <v>63</v>
      </c>
      <c r="G4" s="82"/>
      <c r="H4" s="81"/>
      <c r="I4" s="23"/>
      <c r="J4" s="23"/>
      <c r="K4" s="23"/>
      <c r="L4" s="23"/>
      <c r="M4" s="23"/>
      <c r="N4" s="26"/>
      <c r="O4" s="27"/>
      <c r="P4" s="17"/>
      <c r="Q4" s="17"/>
      <c r="R4" s="17"/>
      <c r="S4" s="17"/>
      <c r="T4" s="22"/>
      <c r="U4" s="28"/>
      <c r="V4" s="28"/>
      <c r="W4" s="29"/>
      <c r="X4" s="28"/>
      <c r="Y4" s="28"/>
      <c r="Z4" s="30"/>
      <c r="AA4" s="30"/>
      <c r="AB4" s="30"/>
      <c r="AC4" s="30"/>
      <c r="AD4" s="30"/>
      <c r="AE4" s="28"/>
      <c r="AF4" s="31"/>
      <c r="AG4" s="32"/>
      <c r="AH4" s="29"/>
      <c r="AI4" s="33"/>
      <c r="AJ4" s="28"/>
      <c r="AK4" s="12"/>
      <c r="AL4" s="8"/>
    </row>
    <row r="5" spans="1:38" s="21" customFormat="1" ht="15" customHeight="1" x14ac:dyDescent="0.2">
      <c r="A5" s="8"/>
      <c r="B5" s="28">
        <v>1997</v>
      </c>
      <c r="C5" s="28" t="s">
        <v>41</v>
      </c>
      <c r="D5" s="34" t="s">
        <v>42</v>
      </c>
      <c r="E5" s="28">
        <v>25</v>
      </c>
      <c r="F5" s="28">
        <v>0</v>
      </c>
      <c r="G5" s="28">
        <v>6</v>
      </c>
      <c r="H5" s="28">
        <v>5</v>
      </c>
      <c r="I5" s="28">
        <v>43</v>
      </c>
      <c r="J5" s="28">
        <v>12</v>
      </c>
      <c r="K5" s="28">
        <v>17</v>
      </c>
      <c r="L5" s="28">
        <v>8</v>
      </c>
      <c r="M5" s="28">
        <v>6</v>
      </c>
      <c r="N5" s="35">
        <v>0.316</v>
      </c>
      <c r="O5" s="156">
        <f t="shared" ref="O5:O18" si="0">PRODUCT(I5/N5)</f>
        <v>136.07594936708861</v>
      </c>
      <c r="P5" s="17"/>
      <c r="Q5" s="17"/>
      <c r="R5" s="17"/>
      <c r="S5" s="17"/>
      <c r="T5" s="22"/>
      <c r="U5" s="28">
        <v>8</v>
      </c>
      <c r="V5" s="28">
        <v>0</v>
      </c>
      <c r="W5" s="28">
        <v>1</v>
      </c>
      <c r="X5" s="28">
        <v>1</v>
      </c>
      <c r="Y5" s="28">
        <v>14</v>
      </c>
      <c r="Z5" s="36"/>
      <c r="AA5" s="36"/>
      <c r="AB5" s="36"/>
      <c r="AC5" s="36"/>
      <c r="AD5" s="36"/>
      <c r="AE5" s="28"/>
      <c r="AF5" s="28"/>
      <c r="AG5" s="28">
        <v>1</v>
      </c>
      <c r="AH5" s="28"/>
      <c r="AI5" s="28">
        <v>1</v>
      </c>
      <c r="AJ5" s="28"/>
      <c r="AK5" s="12"/>
      <c r="AL5" s="8"/>
    </row>
    <row r="6" spans="1:38" s="21" customFormat="1" ht="15" customHeight="1" x14ac:dyDescent="0.2">
      <c r="A6" s="8"/>
      <c r="B6" s="28">
        <v>1998</v>
      </c>
      <c r="C6" s="28" t="s">
        <v>43</v>
      </c>
      <c r="D6" s="34" t="s">
        <v>42</v>
      </c>
      <c r="E6" s="28">
        <v>11</v>
      </c>
      <c r="F6" s="28">
        <v>0</v>
      </c>
      <c r="G6" s="28">
        <v>2</v>
      </c>
      <c r="H6" s="28">
        <v>1</v>
      </c>
      <c r="I6" s="28">
        <v>14</v>
      </c>
      <c r="J6" s="28">
        <v>7</v>
      </c>
      <c r="K6" s="28">
        <v>0</v>
      </c>
      <c r="L6" s="28">
        <v>5</v>
      </c>
      <c r="M6" s="28">
        <v>2</v>
      </c>
      <c r="N6" s="35">
        <v>0.4</v>
      </c>
      <c r="O6" s="156">
        <f t="shared" si="0"/>
        <v>35</v>
      </c>
      <c r="P6" s="17"/>
      <c r="Q6" s="17"/>
      <c r="R6" s="17"/>
      <c r="S6" s="17"/>
      <c r="T6" s="22"/>
      <c r="U6" s="28">
        <v>7</v>
      </c>
      <c r="V6" s="28">
        <v>0</v>
      </c>
      <c r="W6" s="28">
        <v>1</v>
      </c>
      <c r="X6" s="28">
        <v>0</v>
      </c>
      <c r="Y6" s="28">
        <v>19</v>
      </c>
      <c r="Z6" s="36"/>
      <c r="AA6" s="36"/>
      <c r="AB6" s="36"/>
      <c r="AC6" s="36"/>
      <c r="AD6" s="36"/>
      <c r="AE6" s="28"/>
      <c r="AF6" s="28"/>
      <c r="AG6" s="28"/>
      <c r="AH6" s="28"/>
      <c r="AI6" s="28"/>
      <c r="AJ6" s="28">
        <v>1</v>
      </c>
      <c r="AK6" s="12"/>
      <c r="AL6" s="8"/>
    </row>
    <row r="7" spans="1:38" s="21" customFormat="1" ht="15" customHeight="1" x14ac:dyDescent="0.2">
      <c r="A7" s="8"/>
      <c r="B7" s="28">
        <v>1999</v>
      </c>
      <c r="C7" s="28" t="s">
        <v>44</v>
      </c>
      <c r="D7" s="34" t="s">
        <v>42</v>
      </c>
      <c r="E7" s="28">
        <v>21</v>
      </c>
      <c r="F7" s="28">
        <v>0</v>
      </c>
      <c r="G7" s="28">
        <v>6</v>
      </c>
      <c r="H7" s="28">
        <v>2</v>
      </c>
      <c r="I7" s="28">
        <v>44</v>
      </c>
      <c r="J7" s="28">
        <v>29</v>
      </c>
      <c r="K7" s="28">
        <v>5</v>
      </c>
      <c r="L7" s="28">
        <v>4</v>
      </c>
      <c r="M7" s="28">
        <v>6</v>
      </c>
      <c r="N7" s="35">
        <v>0.47899999999999998</v>
      </c>
      <c r="O7" s="156">
        <f t="shared" si="0"/>
        <v>91.858037578288105</v>
      </c>
      <c r="P7" s="17"/>
      <c r="Q7" s="17"/>
      <c r="R7" s="17"/>
      <c r="S7" s="17"/>
      <c r="T7" s="22"/>
      <c r="U7" s="28">
        <v>7</v>
      </c>
      <c r="V7" s="28">
        <v>0</v>
      </c>
      <c r="W7" s="28">
        <v>2</v>
      </c>
      <c r="X7" s="28">
        <v>1</v>
      </c>
      <c r="Y7" s="28">
        <v>19</v>
      </c>
      <c r="Z7" s="36"/>
      <c r="AA7" s="36"/>
      <c r="AB7" s="36"/>
      <c r="AC7" s="36"/>
      <c r="AD7" s="36"/>
      <c r="AE7" s="28"/>
      <c r="AF7" s="28"/>
      <c r="AG7" s="28"/>
      <c r="AH7" s="28">
        <v>1</v>
      </c>
      <c r="AI7" s="28"/>
      <c r="AJ7" s="28"/>
      <c r="AK7" s="12"/>
      <c r="AL7" s="8"/>
    </row>
    <row r="8" spans="1:38" s="21" customFormat="1" ht="15" customHeight="1" x14ac:dyDescent="0.2">
      <c r="A8" s="8"/>
      <c r="B8" s="28">
        <v>2000</v>
      </c>
      <c r="C8" s="28" t="s">
        <v>44</v>
      </c>
      <c r="D8" s="34" t="s">
        <v>42</v>
      </c>
      <c r="E8" s="28">
        <v>28</v>
      </c>
      <c r="F8" s="28">
        <v>1</v>
      </c>
      <c r="G8" s="28">
        <v>21</v>
      </c>
      <c r="H8" s="28">
        <v>13</v>
      </c>
      <c r="I8" s="28">
        <v>95</v>
      </c>
      <c r="J8" s="28">
        <v>24</v>
      </c>
      <c r="K8" s="28">
        <v>21</v>
      </c>
      <c r="L8" s="28">
        <v>28</v>
      </c>
      <c r="M8" s="28">
        <v>22</v>
      </c>
      <c r="N8" s="35">
        <v>0.51600000000000001</v>
      </c>
      <c r="O8" s="156">
        <f t="shared" si="0"/>
        <v>184.10852713178295</v>
      </c>
      <c r="P8" s="17"/>
      <c r="Q8" s="17"/>
      <c r="R8" s="17"/>
      <c r="S8" s="17"/>
      <c r="T8" s="22"/>
      <c r="U8" s="28">
        <v>11</v>
      </c>
      <c r="V8" s="28">
        <v>0</v>
      </c>
      <c r="W8" s="28">
        <v>6</v>
      </c>
      <c r="X8" s="28">
        <v>1</v>
      </c>
      <c r="Y8" s="28">
        <v>25</v>
      </c>
      <c r="Z8" s="36"/>
      <c r="AA8" s="36"/>
      <c r="AB8" s="36"/>
      <c r="AC8" s="36"/>
      <c r="AD8" s="36"/>
      <c r="AE8" s="28">
        <v>1</v>
      </c>
      <c r="AF8" s="28"/>
      <c r="AG8" s="28"/>
      <c r="AH8" s="28">
        <v>1</v>
      </c>
      <c r="AI8" s="28"/>
      <c r="AJ8" s="28"/>
      <c r="AK8" s="12"/>
      <c r="AL8" s="8"/>
    </row>
    <row r="9" spans="1:38" s="21" customFormat="1" ht="15" customHeight="1" x14ac:dyDescent="0.2">
      <c r="A9" s="8"/>
      <c r="B9" s="28">
        <v>2001</v>
      </c>
      <c r="C9" s="28" t="s">
        <v>41</v>
      </c>
      <c r="D9" s="34" t="s">
        <v>42</v>
      </c>
      <c r="E9" s="28">
        <v>24</v>
      </c>
      <c r="F9" s="28">
        <v>2</v>
      </c>
      <c r="G9" s="28">
        <v>13</v>
      </c>
      <c r="H9" s="28">
        <v>11</v>
      </c>
      <c r="I9" s="28">
        <v>81</v>
      </c>
      <c r="J9" s="28">
        <v>9</v>
      </c>
      <c r="K9" s="28">
        <v>16</v>
      </c>
      <c r="L9" s="28">
        <v>41</v>
      </c>
      <c r="M9" s="28">
        <v>15</v>
      </c>
      <c r="N9" s="35">
        <v>0.64800000000000002</v>
      </c>
      <c r="O9" s="156">
        <f t="shared" si="0"/>
        <v>125</v>
      </c>
      <c r="P9" s="17"/>
      <c r="Q9" s="17"/>
      <c r="R9" s="17"/>
      <c r="S9" s="17"/>
      <c r="T9" s="22"/>
      <c r="U9" s="28">
        <v>10</v>
      </c>
      <c r="V9" s="28">
        <v>2</v>
      </c>
      <c r="W9" s="28">
        <v>5</v>
      </c>
      <c r="X9" s="28">
        <v>7</v>
      </c>
      <c r="Y9" s="28">
        <v>41</v>
      </c>
      <c r="Z9" s="36"/>
      <c r="AA9" s="36"/>
      <c r="AB9" s="36"/>
      <c r="AC9" s="36"/>
      <c r="AD9" s="36"/>
      <c r="AE9" s="28"/>
      <c r="AF9" s="28"/>
      <c r="AG9" s="28"/>
      <c r="AH9" s="28"/>
      <c r="AI9" s="28">
        <v>1</v>
      </c>
      <c r="AJ9" s="28"/>
      <c r="AK9" s="12"/>
      <c r="AL9" s="8"/>
    </row>
    <row r="10" spans="1:38" s="21" customFormat="1" ht="15" customHeight="1" x14ac:dyDescent="0.2">
      <c r="A10" s="8"/>
      <c r="B10" s="28">
        <v>2002</v>
      </c>
      <c r="C10" s="28" t="s">
        <v>45</v>
      </c>
      <c r="D10" s="34" t="s">
        <v>42</v>
      </c>
      <c r="E10" s="28">
        <v>28</v>
      </c>
      <c r="F10" s="28">
        <v>3</v>
      </c>
      <c r="G10" s="28">
        <v>9</v>
      </c>
      <c r="H10" s="28">
        <v>12</v>
      </c>
      <c r="I10" s="28">
        <v>55</v>
      </c>
      <c r="J10" s="28">
        <v>13</v>
      </c>
      <c r="K10" s="28">
        <v>6</v>
      </c>
      <c r="L10" s="28">
        <v>24</v>
      </c>
      <c r="M10" s="28">
        <v>12</v>
      </c>
      <c r="N10" s="35">
        <v>0.505</v>
      </c>
      <c r="O10" s="156">
        <f t="shared" si="0"/>
        <v>108.91089108910892</v>
      </c>
      <c r="P10" s="17"/>
      <c r="Q10" s="17"/>
      <c r="R10" s="17"/>
      <c r="S10" s="17"/>
      <c r="T10" s="22"/>
      <c r="U10" s="28">
        <v>5</v>
      </c>
      <c r="V10" s="28">
        <v>1</v>
      </c>
      <c r="W10" s="28">
        <v>3</v>
      </c>
      <c r="X10" s="28">
        <v>6</v>
      </c>
      <c r="Y10" s="28">
        <v>11</v>
      </c>
      <c r="Z10" s="36"/>
      <c r="AA10" s="36"/>
      <c r="AB10" s="36"/>
      <c r="AC10" s="36"/>
      <c r="AD10" s="36"/>
      <c r="AE10" s="28">
        <v>1</v>
      </c>
      <c r="AF10" s="28"/>
      <c r="AG10" s="28"/>
      <c r="AH10" s="28"/>
      <c r="AI10" s="28"/>
      <c r="AJ10" s="28"/>
      <c r="AK10" s="12"/>
      <c r="AL10" s="8"/>
    </row>
    <row r="11" spans="1:38" s="21" customFormat="1" ht="15" customHeight="1" x14ac:dyDescent="0.2">
      <c r="A11" s="8"/>
      <c r="B11" s="28">
        <v>2003</v>
      </c>
      <c r="C11" s="28" t="s">
        <v>41</v>
      </c>
      <c r="D11" s="34" t="s">
        <v>46</v>
      </c>
      <c r="E11" s="28">
        <v>26</v>
      </c>
      <c r="F11" s="28">
        <v>2</v>
      </c>
      <c r="G11" s="28">
        <v>15</v>
      </c>
      <c r="H11" s="28">
        <v>11</v>
      </c>
      <c r="I11" s="28">
        <v>79</v>
      </c>
      <c r="J11" s="28">
        <v>22</v>
      </c>
      <c r="K11" s="28">
        <v>18</v>
      </c>
      <c r="L11" s="28">
        <v>22</v>
      </c>
      <c r="M11" s="28">
        <v>17</v>
      </c>
      <c r="N11" s="35">
        <v>0.56000000000000005</v>
      </c>
      <c r="O11" s="156">
        <f t="shared" si="0"/>
        <v>141.07142857142856</v>
      </c>
      <c r="P11" s="17"/>
      <c r="Q11" s="17"/>
      <c r="R11" s="17"/>
      <c r="S11" s="17"/>
      <c r="T11" s="22"/>
      <c r="U11" s="28">
        <v>12</v>
      </c>
      <c r="V11" s="28">
        <v>0</v>
      </c>
      <c r="W11" s="28">
        <v>7</v>
      </c>
      <c r="X11" s="28">
        <v>1</v>
      </c>
      <c r="Y11" s="28">
        <v>30</v>
      </c>
      <c r="Z11" s="36"/>
      <c r="AA11" s="36"/>
      <c r="AB11" s="36"/>
      <c r="AC11" s="36"/>
      <c r="AD11" s="36"/>
      <c r="AE11" s="28">
        <v>1</v>
      </c>
      <c r="AF11" s="28"/>
      <c r="AG11" s="28"/>
      <c r="AH11" s="28"/>
      <c r="AI11" s="28">
        <v>1</v>
      </c>
      <c r="AJ11" s="28"/>
      <c r="AK11" s="12"/>
      <c r="AL11" s="8"/>
    </row>
    <row r="12" spans="1:38" s="21" customFormat="1" ht="15" customHeight="1" x14ac:dyDescent="0.2">
      <c r="A12" s="8"/>
      <c r="B12" s="28">
        <v>2004</v>
      </c>
      <c r="C12" s="28" t="s">
        <v>41</v>
      </c>
      <c r="D12" s="34" t="s">
        <v>42</v>
      </c>
      <c r="E12" s="28">
        <v>28</v>
      </c>
      <c r="F12" s="28">
        <v>0</v>
      </c>
      <c r="G12" s="28">
        <v>29</v>
      </c>
      <c r="H12" s="28">
        <v>13</v>
      </c>
      <c r="I12" s="28">
        <v>114</v>
      </c>
      <c r="J12" s="28">
        <v>13</v>
      </c>
      <c r="K12" s="28">
        <v>24</v>
      </c>
      <c r="L12" s="28">
        <v>48</v>
      </c>
      <c r="M12" s="28">
        <v>29</v>
      </c>
      <c r="N12" s="35">
        <v>0.57299999999999995</v>
      </c>
      <c r="O12" s="156">
        <f t="shared" si="0"/>
        <v>198.95287958115185</v>
      </c>
      <c r="P12" s="17"/>
      <c r="Q12" s="17"/>
      <c r="R12" s="17"/>
      <c r="S12" s="17"/>
      <c r="T12" s="22"/>
      <c r="U12" s="28">
        <v>14</v>
      </c>
      <c r="V12" s="28">
        <v>1</v>
      </c>
      <c r="W12" s="28">
        <v>8</v>
      </c>
      <c r="X12" s="28">
        <v>12</v>
      </c>
      <c r="Y12" s="28">
        <v>46</v>
      </c>
      <c r="Z12" s="36"/>
      <c r="AA12" s="36"/>
      <c r="AB12" s="36"/>
      <c r="AC12" s="36"/>
      <c r="AD12" s="36"/>
      <c r="AE12" s="28">
        <v>1</v>
      </c>
      <c r="AF12" s="28"/>
      <c r="AG12" s="28"/>
      <c r="AH12" s="28"/>
      <c r="AI12" s="28">
        <v>1</v>
      </c>
      <c r="AJ12" s="28"/>
      <c r="AK12" s="12"/>
      <c r="AL12" s="8"/>
    </row>
    <row r="13" spans="1:38" s="21" customFormat="1" ht="15" customHeight="1" x14ac:dyDescent="0.2">
      <c r="A13" s="8"/>
      <c r="B13" s="28">
        <v>2005</v>
      </c>
      <c r="C13" s="28" t="s">
        <v>44</v>
      </c>
      <c r="D13" s="34" t="s">
        <v>42</v>
      </c>
      <c r="E13" s="28">
        <v>25</v>
      </c>
      <c r="F13" s="28">
        <v>1</v>
      </c>
      <c r="G13" s="28">
        <v>14</v>
      </c>
      <c r="H13" s="28">
        <v>26</v>
      </c>
      <c r="I13" s="28">
        <v>130</v>
      </c>
      <c r="J13" s="28">
        <v>14</v>
      </c>
      <c r="K13" s="28">
        <v>40</v>
      </c>
      <c r="L13" s="28">
        <v>61</v>
      </c>
      <c r="M13" s="28">
        <v>15</v>
      </c>
      <c r="N13" s="35">
        <v>0.66300000000000003</v>
      </c>
      <c r="O13" s="156">
        <f t="shared" si="0"/>
        <v>196.07843137254901</v>
      </c>
      <c r="P13" s="17"/>
      <c r="Q13" s="17"/>
      <c r="R13" s="17"/>
      <c r="S13" s="17"/>
      <c r="T13" s="22"/>
      <c r="U13" s="28">
        <v>15</v>
      </c>
      <c r="V13" s="28">
        <v>0</v>
      </c>
      <c r="W13" s="28">
        <v>1</v>
      </c>
      <c r="X13" s="28">
        <v>7</v>
      </c>
      <c r="Y13" s="28">
        <v>66</v>
      </c>
      <c r="Z13" s="36"/>
      <c r="AA13" s="36"/>
      <c r="AB13" s="36"/>
      <c r="AC13" s="36"/>
      <c r="AD13" s="36"/>
      <c r="AE13" s="28">
        <v>1</v>
      </c>
      <c r="AF13" s="28"/>
      <c r="AG13" s="28">
        <v>1</v>
      </c>
      <c r="AH13" s="28">
        <v>1</v>
      </c>
      <c r="AI13" s="28"/>
      <c r="AJ13" s="28"/>
      <c r="AK13" s="12"/>
      <c r="AL13" s="8"/>
    </row>
    <row r="14" spans="1:38" s="21" customFormat="1" ht="15" customHeight="1" x14ac:dyDescent="0.2">
      <c r="A14" s="8"/>
      <c r="B14" s="28">
        <v>2006</v>
      </c>
      <c r="C14" s="28" t="s">
        <v>47</v>
      </c>
      <c r="D14" s="34" t="s">
        <v>42</v>
      </c>
      <c r="E14" s="28">
        <v>23</v>
      </c>
      <c r="F14" s="28">
        <v>1</v>
      </c>
      <c r="G14" s="28">
        <v>6</v>
      </c>
      <c r="H14" s="28">
        <v>17</v>
      </c>
      <c r="I14" s="28">
        <v>84</v>
      </c>
      <c r="J14" s="28">
        <v>10</v>
      </c>
      <c r="K14" s="28">
        <v>27</v>
      </c>
      <c r="L14" s="28">
        <v>40</v>
      </c>
      <c r="M14" s="28">
        <v>7</v>
      </c>
      <c r="N14" s="35">
        <v>0.52500000000000002</v>
      </c>
      <c r="O14" s="156">
        <f t="shared" si="0"/>
        <v>160</v>
      </c>
      <c r="P14" s="17"/>
      <c r="Q14" s="17"/>
      <c r="R14" s="17"/>
      <c r="S14" s="17"/>
      <c r="T14" s="22"/>
      <c r="U14" s="28">
        <v>11</v>
      </c>
      <c r="V14" s="28">
        <v>1</v>
      </c>
      <c r="W14" s="28">
        <v>4</v>
      </c>
      <c r="X14" s="28">
        <v>2</v>
      </c>
      <c r="Y14" s="28">
        <v>24</v>
      </c>
      <c r="Z14" s="36"/>
      <c r="AA14" s="36"/>
      <c r="AB14" s="36"/>
      <c r="AC14" s="36"/>
      <c r="AD14" s="36"/>
      <c r="AE14" s="28">
        <v>1</v>
      </c>
      <c r="AF14" s="28"/>
      <c r="AG14" s="28"/>
      <c r="AH14" s="29"/>
      <c r="AI14" s="33"/>
      <c r="AJ14" s="28"/>
      <c r="AK14" s="12"/>
      <c r="AL14" s="8"/>
    </row>
    <row r="15" spans="1:38" s="21" customFormat="1" ht="15" customHeight="1" x14ac:dyDescent="0.2">
      <c r="A15" s="8"/>
      <c r="B15" s="28">
        <v>2007</v>
      </c>
      <c r="C15" s="28" t="s">
        <v>48</v>
      </c>
      <c r="D15" s="34" t="s">
        <v>42</v>
      </c>
      <c r="E15" s="28">
        <v>26</v>
      </c>
      <c r="F15" s="28">
        <v>1</v>
      </c>
      <c r="G15" s="28">
        <v>18</v>
      </c>
      <c r="H15" s="28">
        <v>11</v>
      </c>
      <c r="I15" s="28">
        <v>108</v>
      </c>
      <c r="J15" s="28">
        <v>21</v>
      </c>
      <c r="K15" s="28">
        <v>30</v>
      </c>
      <c r="L15" s="28">
        <v>38</v>
      </c>
      <c r="M15" s="28">
        <v>19</v>
      </c>
      <c r="N15" s="35">
        <v>0.55400000000000005</v>
      </c>
      <c r="O15" s="156">
        <f t="shared" si="0"/>
        <v>194.94584837545125</v>
      </c>
      <c r="P15" s="17"/>
      <c r="Q15" s="17"/>
      <c r="R15" s="17"/>
      <c r="S15" s="17"/>
      <c r="T15" s="22"/>
      <c r="U15" s="28">
        <v>2</v>
      </c>
      <c r="V15" s="28">
        <v>0</v>
      </c>
      <c r="W15" s="28">
        <v>0</v>
      </c>
      <c r="X15" s="28">
        <v>1</v>
      </c>
      <c r="Y15" s="28">
        <v>7</v>
      </c>
      <c r="Z15" s="36"/>
      <c r="AA15" s="36"/>
      <c r="AB15" s="36"/>
      <c r="AC15" s="36"/>
      <c r="AD15" s="36"/>
      <c r="AE15" s="28">
        <v>1</v>
      </c>
      <c r="AF15" s="28"/>
      <c r="AG15" s="28"/>
      <c r="AH15" s="29"/>
      <c r="AI15" s="33"/>
      <c r="AJ15" s="28"/>
      <c r="AK15" s="12"/>
      <c r="AL15" s="8"/>
    </row>
    <row r="16" spans="1:38" s="21" customFormat="1" ht="15" customHeight="1" x14ac:dyDescent="0.2">
      <c r="A16" s="8"/>
      <c r="B16" s="28">
        <v>2008</v>
      </c>
      <c r="C16" s="28" t="s">
        <v>49</v>
      </c>
      <c r="D16" s="34" t="s">
        <v>42</v>
      </c>
      <c r="E16" s="28">
        <v>18</v>
      </c>
      <c r="F16" s="28">
        <v>0</v>
      </c>
      <c r="G16" s="28">
        <v>2</v>
      </c>
      <c r="H16" s="28">
        <v>9</v>
      </c>
      <c r="I16" s="28">
        <v>95</v>
      </c>
      <c r="J16" s="28">
        <v>10</v>
      </c>
      <c r="K16" s="28">
        <v>40</v>
      </c>
      <c r="L16" s="28">
        <v>43</v>
      </c>
      <c r="M16" s="28">
        <v>2</v>
      </c>
      <c r="N16" s="35">
        <v>0.629</v>
      </c>
      <c r="O16" s="156">
        <f t="shared" si="0"/>
        <v>151.03338632750396</v>
      </c>
      <c r="P16" s="17"/>
      <c r="Q16" s="17"/>
      <c r="R16" s="17"/>
      <c r="S16" s="17"/>
      <c r="T16" s="22"/>
      <c r="U16" s="28"/>
      <c r="V16" s="28"/>
      <c r="W16" s="29"/>
      <c r="X16" s="28"/>
      <c r="Y16" s="28"/>
      <c r="Z16" s="36"/>
      <c r="AA16" s="36"/>
      <c r="AB16" s="36"/>
      <c r="AC16" s="36"/>
      <c r="AD16" s="36"/>
      <c r="AE16" s="28"/>
      <c r="AF16" s="28"/>
      <c r="AG16" s="28">
        <v>1</v>
      </c>
      <c r="AH16" s="29"/>
      <c r="AI16" s="33"/>
      <c r="AJ16" s="28"/>
      <c r="AK16" s="12"/>
      <c r="AL16" s="8"/>
    </row>
    <row r="17" spans="1:39" s="21" customFormat="1" ht="15" customHeight="1" x14ac:dyDescent="0.2">
      <c r="A17" s="8"/>
      <c r="B17" s="28">
        <v>2009</v>
      </c>
      <c r="C17" s="28" t="s">
        <v>45</v>
      </c>
      <c r="D17" s="34" t="s">
        <v>42</v>
      </c>
      <c r="E17" s="28">
        <v>24</v>
      </c>
      <c r="F17" s="28">
        <v>1</v>
      </c>
      <c r="G17" s="28">
        <v>5</v>
      </c>
      <c r="H17" s="28">
        <v>21</v>
      </c>
      <c r="I17" s="28">
        <v>117</v>
      </c>
      <c r="J17" s="28">
        <v>11</v>
      </c>
      <c r="K17" s="28">
        <v>48</v>
      </c>
      <c r="L17" s="28">
        <v>52</v>
      </c>
      <c r="M17" s="28">
        <v>6</v>
      </c>
      <c r="N17" s="35">
        <v>0.59699999999999998</v>
      </c>
      <c r="O17" s="156">
        <f t="shared" si="0"/>
        <v>195.97989949748745</v>
      </c>
      <c r="P17" s="17"/>
      <c r="Q17" s="17"/>
      <c r="R17" s="17"/>
      <c r="S17" s="17"/>
      <c r="T17" s="22"/>
      <c r="U17" s="28">
        <v>4</v>
      </c>
      <c r="V17" s="28">
        <v>0</v>
      </c>
      <c r="W17" s="29">
        <v>0</v>
      </c>
      <c r="X17" s="28">
        <v>3</v>
      </c>
      <c r="Y17" s="28">
        <v>14</v>
      </c>
      <c r="Z17" s="36"/>
      <c r="AA17" s="36"/>
      <c r="AB17" s="36"/>
      <c r="AC17" s="36"/>
      <c r="AD17" s="36"/>
      <c r="AE17" s="28">
        <v>1</v>
      </c>
      <c r="AF17" s="28"/>
      <c r="AG17" s="28"/>
      <c r="AH17" s="29"/>
      <c r="AI17" s="33"/>
      <c r="AJ17" s="28"/>
      <c r="AK17" s="12"/>
      <c r="AL17" s="8"/>
    </row>
    <row r="18" spans="1:39" s="21" customFormat="1" ht="15" customHeight="1" x14ac:dyDescent="0.2">
      <c r="A18" s="8"/>
      <c r="B18" s="28">
        <v>2010</v>
      </c>
      <c r="C18" s="28" t="s">
        <v>41</v>
      </c>
      <c r="D18" s="34" t="s">
        <v>50</v>
      </c>
      <c r="E18" s="28">
        <v>26</v>
      </c>
      <c r="F18" s="28">
        <v>1</v>
      </c>
      <c r="G18" s="28">
        <v>16</v>
      </c>
      <c r="H18" s="28">
        <v>22</v>
      </c>
      <c r="I18" s="28">
        <v>126</v>
      </c>
      <c r="J18" s="28">
        <v>9</v>
      </c>
      <c r="K18" s="28">
        <v>32</v>
      </c>
      <c r="L18" s="28">
        <v>68</v>
      </c>
      <c r="M18" s="28">
        <v>17</v>
      </c>
      <c r="N18" s="35">
        <v>0.51700000000000002</v>
      </c>
      <c r="O18" s="156">
        <f t="shared" si="0"/>
        <v>243.71373307543519</v>
      </c>
      <c r="P18" s="17"/>
      <c r="Q18" s="17"/>
      <c r="R18" s="17"/>
      <c r="S18" s="17"/>
      <c r="T18" s="22"/>
      <c r="U18" s="28">
        <v>10</v>
      </c>
      <c r="V18" s="28">
        <v>0</v>
      </c>
      <c r="W18" s="29">
        <v>2</v>
      </c>
      <c r="X18" s="28">
        <v>4</v>
      </c>
      <c r="Y18" s="28">
        <v>31</v>
      </c>
      <c r="Z18" s="36"/>
      <c r="AA18" s="36"/>
      <c r="AB18" s="36"/>
      <c r="AC18" s="36"/>
      <c r="AD18" s="36"/>
      <c r="AE18" s="28">
        <v>1</v>
      </c>
      <c r="AF18" s="28"/>
      <c r="AG18" s="28"/>
      <c r="AH18" s="29"/>
      <c r="AI18" s="33">
        <v>1</v>
      </c>
      <c r="AJ18" s="28"/>
      <c r="AK18" s="12"/>
      <c r="AL18" s="8"/>
    </row>
    <row r="19" spans="1:39" s="21" customFormat="1" ht="15" customHeight="1" x14ac:dyDescent="0.2">
      <c r="A19" s="8"/>
      <c r="B19" s="28">
        <v>2011</v>
      </c>
      <c r="C19" s="28" t="s">
        <v>47</v>
      </c>
      <c r="D19" s="34" t="s">
        <v>50</v>
      </c>
      <c r="E19" s="28">
        <v>26</v>
      </c>
      <c r="F19" s="28">
        <v>0</v>
      </c>
      <c r="G19" s="28">
        <v>13</v>
      </c>
      <c r="H19" s="28">
        <v>10</v>
      </c>
      <c r="I19" s="28">
        <v>98</v>
      </c>
      <c r="J19" s="28">
        <v>10</v>
      </c>
      <c r="K19" s="28">
        <v>34</v>
      </c>
      <c r="L19" s="28">
        <v>41</v>
      </c>
      <c r="M19" s="28">
        <v>13</v>
      </c>
      <c r="N19" s="35">
        <v>0.61299999999999999</v>
      </c>
      <c r="O19" s="156">
        <f>PRODUCT(I19/N19)</f>
        <v>159.8694942903752</v>
      </c>
      <c r="P19" s="17"/>
      <c r="Q19" s="17"/>
      <c r="R19" s="17"/>
      <c r="S19" s="17"/>
      <c r="T19" s="22"/>
      <c r="U19" s="28">
        <v>12</v>
      </c>
      <c r="V19" s="29">
        <v>1</v>
      </c>
      <c r="W19" s="29">
        <v>9</v>
      </c>
      <c r="X19" s="28">
        <v>5</v>
      </c>
      <c r="Y19" s="28">
        <v>47</v>
      </c>
      <c r="Z19" s="36"/>
      <c r="AA19" s="36"/>
      <c r="AB19" s="36"/>
      <c r="AC19" s="36"/>
      <c r="AD19" s="36"/>
      <c r="AE19" s="28">
        <v>1</v>
      </c>
      <c r="AF19" s="28">
        <v>1</v>
      </c>
      <c r="AG19" s="28"/>
      <c r="AH19" s="29"/>
      <c r="AI19" s="33"/>
      <c r="AJ19" s="28"/>
      <c r="AK19" s="12"/>
      <c r="AL19" s="8"/>
    </row>
    <row r="20" spans="1:39" s="21" customFormat="1" ht="15" customHeight="1" x14ac:dyDescent="0.2">
      <c r="A20" s="8"/>
      <c r="B20" s="28">
        <v>2012</v>
      </c>
      <c r="C20" s="28" t="s">
        <v>68</v>
      </c>
      <c r="D20" s="34" t="s">
        <v>42</v>
      </c>
      <c r="E20" s="28">
        <v>26</v>
      </c>
      <c r="F20" s="28">
        <v>1</v>
      </c>
      <c r="G20" s="28">
        <v>11</v>
      </c>
      <c r="H20" s="28">
        <v>5</v>
      </c>
      <c r="I20" s="28">
        <v>83</v>
      </c>
      <c r="J20" s="28">
        <v>5</v>
      </c>
      <c r="K20" s="28">
        <v>26</v>
      </c>
      <c r="L20" s="28">
        <v>40</v>
      </c>
      <c r="M20" s="28">
        <v>12</v>
      </c>
      <c r="N20" s="35">
        <v>0.47399999999999998</v>
      </c>
      <c r="O20" s="156">
        <f>PRODUCT(I20/N20)</f>
        <v>175.10548523206751</v>
      </c>
      <c r="P20" s="17"/>
      <c r="Q20" s="17"/>
      <c r="R20" s="17"/>
      <c r="S20" s="17"/>
      <c r="T20" s="22"/>
      <c r="U20" s="28">
        <v>5</v>
      </c>
      <c r="V20" s="29">
        <v>0</v>
      </c>
      <c r="W20" s="29">
        <v>1</v>
      </c>
      <c r="X20" s="28">
        <v>0</v>
      </c>
      <c r="Y20" s="28">
        <v>5</v>
      </c>
      <c r="Z20" s="36"/>
      <c r="AA20" s="36"/>
      <c r="AB20" s="36"/>
      <c r="AC20" s="36"/>
      <c r="AD20" s="36"/>
      <c r="AE20" s="28"/>
      <c r="AF20" s="28"/>
      <c r="AG20" s="28"/>
      <c r="AH20" s="29"/>
      <c r="AI20" s="33"/>
      <c r="AJ20" s="28"/>
      <c r="AK20" s="12"/>
      <c r="AL20" s="8"/>
    </row>
    <row r="21" spans="1:39" s="21" customFormat="1" ht="15" customHeight="1" x14ac:dyDescent="0.2">
      <c r="A21" s="8"/>
      <c r="B21" s="28">
        <v>2013</v>
      </c>
      <c r="C21" s="28" t="s">
        <v>73</v>
      </c>
      <c r="D21" s="34" t="s">
        <v>42</v>
      </c>
      <c r="E21" s="28">
        <v>20</v>
      </c>
      <c r="F21" s="28">
        <v>1</v>
      </c>
      <c r="G21" s="28">
        <v>16</v>
      </c>
      <c r="H21" s="28">
        <v>10</v>
      </c>
      <c r="I21" s="28">
        <v>56</v>
      </c>
      <c r="J21" s="28">
        <v>2</v>
      </c>
      <c r="K21" s="28">
        <v>10</v>
      </c>
      <c r="L21" s="28">
        <v>27</v>
      </c>
      <c r="M21" s="33">
        <v>17</v>
      </c>
      <c r="N21" s="35">
        <v>0.51849999999999996</v>
      </c>
      <c r="O21" s="157">
        <f>PRODUCT(I21/N21)</f>
        <v>108.00385728061717</v>
      </c>
      <c r="P21" s="17"/>
      <c r="Q21" s="17"/>
      <c r="R21" s="17"/>
      <c r="S21" s="17"/>
      <c r="T21" s="22"/>
      <c r="U21" s="28">
        <v>3</v>
      </c>
      <c r="V21" s="29">
        <v>0</v>
      </c>
      <c r="W21" s="29">
        <v>1</v>
      </c>
      <c r="X21" s="28">
        <v>1</v>
      </c>
      <c r="Y21" s="28">
        <v>12</v>
      </c>
      <c r="Z21" s="36"/>
      <c r="AA21" s="36"/>
      <c r="AB21" s="36"/>
      <c r="AC21" s="36"/>
      <c r="AD21" s="36"/>
      <c r="AE21" s="28">
        <v>1</v>
      </c>
      <c r="AF21" s="28"/>
      <c r="AG21" s="28"/>
      <c r="AH21" s="29"/>
      <c r="AI21" s="33"/>
      <c r="AJ21" s="28"/>
      <c r="AK21" s="12"/>
      <c r="AL21" s="8"/>
    </row>
    <row r="22" spans="1:39" s="21" customFormat="1" ht="15" customHeight="1" x14ac:dyDescent="0.2">
      <c r="A22" s="8"/>
      <c r="B22" s="28">
        <v>2014</v>
      </c>
      <c r="C22" s="28" t="s">
        <v>172</v>
      </c>
      <c r="D22" s="34" t="s">
        <v>42</v>
      </c>
      <c r="E22" s="28">
        <v>30</v>
      </c>
      <c r="F22" s="28">
        <v>3</v>
      </c>
      <c r="G22" s="28">
        <v>21</v>
      </c>
      <c r="H22" s="28">
        <v>16</v>
      </c>
      <c r="I22" s="28">
        <v>130</v>
      </c>
      <c r="J22" s="28">
        <v>5</v>
      </c>
      <c r="K22" s="28">
        <v>32</v>
      </c>
      <c r="L22" s="28">
        <v>69</v>
      </c>
      <c r="M22" s="33">
        <v>24</v>
      </c>
      <c r="N22" s="35">
        <v>0.60199999999999998</v>
      </c>
      <c r="O22" s="157">
        <f>PRODUCT(I22/N22)</f>
        <v>215.94684385382061</v>
      </c>
      <c r="P22" s="17"/>
      <c r="Q22" s="17"/>
      <c r="R22" s="17"/>
      <c r="S22" s="17"/>
      <c r="T22" s="22"/>
      <c r="U22" s="28">
        <v>3</v>
      </c>
      <c r="V22" s="29">
        <v>0</v>
      </c>
      <c r="W22" s="29">
        <v>2</v>
      </c>
      <c r="X22" s="28">
        <v>0</v>
      </c>
      <c r="Y22" s="28">
        <v>16</v>
      </c>
      <c r="Z22" s="36"/>
      <c r="AA22" s="36"/>
      <c r="AB22" s="36"/>
      <c r="AC22" s="36"/>
      <c r="AD22" s="36"/>
      <c r="AE22" s="28">
        <v>1</v>
      </c>
      <c r="AF22" s="28"/>
      <c r="AG22" s="28"/>
      <c r="AH22" s="29"/>
      <c r="AI22" s="33"/>
      <c r="AJ22" s="28"/>
      <c r="AK22" s="12"/>
      <c r="AL22" s="8"/>
    </row>
    <row r="23" spans="1:39" s="21" customFormat="1" ht="15" customHeight="1" x14ac:dyDescent="0.2">
      <c r="A23" s="8"/>
      <c r="B23" s="28">
        <v>2015</v>
      </c>
      <c r="C23" s="28" t="s">
        <v>48</v>
      </c>
      <c r="D23" s="34" t="s">
        <v>42</v>
      </c>
      <c r="E23" s="28">
        <v>30</v>
      </c>
      <c r="F23" s="28">
        <v>0</v>
      </c>
      <c r="G23" s="28">
        <v>27</v>
      </c>
      <c r="H23" s="28">
        <v>7</v>
      </c>
      <c r="I23" s="28">
        <v>130</v>
      </c>
      <c r="J23" s="28">
        <v>9</v>
      </c>
      <c r="K23" s="28">
        <v>24</v>
      </c>
      <c r="L23" s="28">
        <v>70</v>
      </c>
      <c r="M23" s="33">
        <v>27</v>
      </c>
      <c r="N23" s="49">
        <v>0.56759999999999999</v>
      </c>
      <c r="O23" s="157">
        <v>229</v>
      </c>
      <c r="P23" s="17"/>
      <c r="Q23" s="17"/>
      <c r="R23" s="17"/>
      <c r="S23" s="17"/>
      <c r="T23" s="22"/>
      <c r="U23" s="28"/>
      <c r="V23" s="29"/>
      <c r="W23" s="29"/>
      <c r="X23" s="28"/>
      <c r="Y23" s="28"/>
      <c r="Z23" s="36"/>
      <c r="AA23" s="36"/>
      <c r="AB23" s="36"/>
      <c r="AC23" s="36"/>
      <c r="AD23" s="36"/>
      <c r="AE23" s="28"/>
      <c r="AF23" s="28"/>
      <c r="AG23" s="28"/>
      <c r="AH23" s="29"/>
      <c r="AI23" s="33"/>
      <c r="AJ23" s="28"/>
      <c r="AK23" s="12"/>
      <c r="AL23" s="8"/>
    </row>
    <row r="24" spans="1:39" s="21" customFormat="1" ht="15" customHeight="1" x14ac:dyDescent="0.2">
      <c r="A24" s="8"/>
      <c r="B24" s="28">
        <v>2016</v>
      </c>
      <c r="C24" s="28" t="s">
        <v>172</v>
      </c>
      <c r="D24" s="34" t="s">
        <v>42</v>
      </c>
      <c r="E24" s="28">
        <v>27</v>
      </c>
      <c r="F24" s="28">
        <v>5</v>
      </c>
      <c r="G24" s="28">
        <v>29</v>
      </c>
      <c r="H24" s="28">
        <v>18</v>
      </c>
      <c r="I24" s="28">
        <v>183</v>
      </c>
      <c r="J24" s="28">
        <v>7</v>
      </c>
      <c r="K24" s="28">
        <v>45</v>
      </c>
      <c r="L24" s="28">
        <v>97</v>
      </c>
      <c r="M24" s="28">
        <v>34</v>
      </c>
      <c r="N24" s="35">
        <v>0.72</v>
      </c>
      <c r="O24" s="158">
        <v>254</v>
      </c>
      <c r="P24" s="17"/>
      <c r="Q24" s="17"/>
      <c r="R24" s="17"/>
      <c r="S24" s="17" t="s">
        <v>47</v>
      </c>
      <c r="T24" s="22"/>
      <c r="U24" s="28">
        <v>6</v>
      </c>
      <c r="V24" s="29">
        <v>1</v>
      </c>
      <c r="W24" s="28">
        <v>16</v>
      </c>
      <c r="X24" s="28">
        <v>2</v>
      </c>
      <c r="Y24" s="28">
        <v>51</v>
      </c>
      <c r="Z24" s="36"/>
      <c r="AA24" s="36"/>
      <c r="AB24" s="36"/>
      <c r="AC24" s="36"/>
      <c r="AD24" s="36"/>
      <c r="AE24" s="28">
        <v>1</v>
      </c>
      <c r="AF24" s="28"/>
      <c r="AG24" s="28"/>
      <c r="AH24" s="29"/>
      <c r="AI24" s="33"/>
      <c r="AJ24" s="28"/>
      <c r="AK24" s="12" t="s">
        <v>189</v>
      </c>
      <c r="AL24" s="8"/>
    </row>
    <row r="25" spans="1:39" s="21" customFormat="1" ht="15" customHeight="1" x14ac:dyDescent="0.2">
      <c r="A25" s="8"/>
      <c r="B25" s="28">
        <v>2017</v>
      </c>
      <c r="C25" s="28"/>
      <c r="D25" s="34" t="s">
        <v>42</v>
      </c>
      <c r="E25" s="28">
        <v>8</v>
      </c>
      <c r="F25" s="28">
        <v>0</v>
      </c>
      <c r="G25" s="28">
        <v>11</v>
      </c>
      <c r="H25" s="28">
        <v>3</v>
      </c>
      <c r="I25" s="28">
        <v>38</v>
      </c>
      <c r="J25" s="28">
        <v>1</v>
      </c>
      <c r="K25" s="28">
        <v>7</v>
      </c>
      <c r="L25" s="28">
        <v>19</v>
      </c>
      <c r="M25" s="28">
        <v>11</v>
      </c>
      <c r="N25" s="35">
        <v>0.51349999999999996</v>
      </c>
      <c r="O25" s="158">
        <v>254</v>
      </c>
      <c r="P25" s="17"/>
      <c r="Q25" s="17"/>
      <c r="R25" s="17"/>
      <c r="S25" s="17"/>
      <c r="T25" s="22"/>
      <c r="U25" s="28"/>
      <c r="V25" s="29"/>
      <c r="W25" s="28"/>
      <c r="X25" s="28"/>
      <c r="Y25" s="28"/>
      <c r="Z25" s="36"/>
      <c r="AA25" s="36"/>
      <c r="AB25" s="36"/>
      <c r="AC25" s="36"/>
      <c r="AD25" s="36"/>
      <c r="AE25" s="28"/>
      <c r="AF25" s="28"/>
      <c r="AG25" s="28"/>
      <c r="AH25" s="29"/>
      <c r="AI25" s="33"/>
      <c r="AJ25" s="28"/>
      <c r="AK25" s="12" t="s">
        <v>189</v>
      </c>
      <c r="AL25" s="8"/>
    </row>
    <row r="26" spans="1:39" s="21" customFormat="1" ht="15" customHeight="1" x14ac:dyDescent="0.2">
      <c r="A26" s="1"/>
      <c r="B26" s="15" t="s">
        <v>7</v>
      </c>
      <c r="C26" s="16"/>
      <c r="D26" s="14"/>
      <c r="E26" s="17">
        <f t="shared" ref="E26:M26" si="1">SUM(E4:E25)</f>
        <v>500</v>
      </c>
      <c r="F26" s="17">
        <f t="shared" si="1"/>
        <v>23</v>
      </c>
      <c r="G26" s="17">
        <f t="shared" si="1"/>
        <v>290</v>
      </c>
      <c r="H26" s="17">
        <f t="shared" si="1"/>
        <v>243</v>
      </c>
      <c r="I26" s="17">
        <f t="shared" si="1"/>
        <v>1903</v>
      </c>
      <c r="J26" s="17">
        <f t="shared" si="1"/>
        <v>243</v>
      </c>
      <c r="K26" s="17">
        <f t="shared" si="1"/>
        <v>502</v>
      </c>
      <c r="L26" s="17">
        <f t="shared" si="1"/>
        <v>845</v>
      </c>
      <c r="M26" s="16">
        <f t="shared" si="1"/>
        <v>313</v>
      </c>
      <c r="N26" s="37">
        <f>PRODUCT(I26/O26)</f>
        <v>0.5347526423241491</v>
      </c>
      <c r="O26" s="159">
        <f>SUM(O5:O25)</f>
        <v>3558.6546926241563</v>
      </c>
      <c r="P26" s="17"/>
      <c r="Q26" s="17"/>
      <c r="R26" s="17"/>
      <c r="S26" s="17"/>
      <c r="T26" s="22"/>
      <c r="U26" s="17">
        <f t="shared" ref="U26:AJ26" si="2">SUM(U4:U25)</f>
        <v>145</v>
      </c>
      <c r="V26" s="14">
        <f t="shared" si="2"/>
        <v>7</v>
      </c>
      <c r="W26" s="17">
        <f t="shared" si="2"/>
        <v>69</v>
      </c>
      <c r="X26" s="17">
        <f t="shared" si="2"/>
        <v>54</v>
      </c>
      <c r="Y26" s="17">
        <f t="shared" si="2"/>
        <v>478</v>
      </c>
      <c r="Z26" s="17">
        <f t="shared" si="2"/>
        <v>0</v>
      </c>
      <c r="AA26" s="17">
        <f t="shared" si="2"/>
        <v>0</v>
      </c>
      <c r="AB26" s="17">
        <f t="shared" si="2"/>
        <v>0</v>
      </c>
      <c r="AC26" s="17">
        <f t="shared" si="2"/>
        <v>0</v>
      </c>
      <c r="AD26" s="17">
        <f t="shared" si="2"/>
        <v>0</v>
      </c>
      <c r="AE26" s="17">
        <f t="shared" si="2"/>
        <v>13</v>
      </c>
      <c r="AF26" s="17">
        <f t="shared" si="2"/>
        <v>1</v>
      </c>
      <c r="AG26" s="17">
        <f t="shared" si="2"/>
        <v>3</v>
      </c>
      <c r="AH26" s="17">
        <f t="shared" si="2"/>
        <v>3</v>
      </c>
      <c r="AI26" s="17">
        <f t="shared" si="2"/>
        <v>5</v>
      </c>
      <c r="AJ26" s="17">
        <f t="shared" si="2"/>
        <v>1</v>
      </c>
      <c r="AK26" s="12"/>
      <c r="AL26" s="8"/>
    </row>
    <row r="27" spans="1:39" ht="15" customHeight="1" x14ac:dyDescent="0.2">
      <c r="A27" s="8"/>
      <c r="B27" s="34" t="s">
        <v>2</v>
      </c>
      <c r="C27" s="33"/>
      <c r="D27" s="38">
        <f>SUM(F26:H26)+((I26-F26-G26)/3)+(E26/3)+(AE26*25)+(AF26*25)+(AG26*10)+(AH26*25)+(AI26*20)+(AJ26*15)-15</f>
        <v>1807.6666666666667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1"/>
      <c r="AJ27" s="39"/>
      <c r="AK27" s="39"/>
      <c r="AL27" s="8"/>
    </row>
    <row r="28" spans="1:39" s="21" customFormat="1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7"/>
      <c r="P28" s="39"/>
      <c r="Q28" s="39"/>
      <c r="R28" s="39"/>
      <c r="S28" s="39"/>
      <c r="T28" s="39"/>
      <c r="U28" s="39"/>
      <c r="V28" s="42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3"/>
      <c r="AL28" s="8"/>
    </row>
    <row r="29" spans="1:39" ht="15" customHeight="1" x14ac:dyDescent="0.25">
      <c r="A29" s="8"/>
      <c r="B29" s="20" t="s">
        <v>28</v>
      </c>
      <c r="C29" s="44"/>
      <c r="D29" s="44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19</v>
      </c>
      <c r="J29" s="39"/>
      <c r="K29" s="17" t="s">
        <v>31</v>
      </c>
      <c r="L29" s="17" t="s">
        <v>32</v>
      </c>
      <c r="M29" s="17" t="s">
        <v>33</v>
      </c>
      <c r="N29" s="17" t="s">
        <v>24</v>
      </c>
      <c r="O29" s="22"/>
      <c r="P29" s="45" t="s">
        <v>34</v>
      </c>
      <c r="Q29" s="11"/>
      <c r="R29" s="11"/>
      <c r="S29" s="11"/>
      <c r="T29" s="46"/>
      <c r="U29" s="46"/>
      <c r="V29" s="46"/>
      <c r="W29" s="46"/>
      <c r="X29" s="46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29"/>
      <c r="AL29" s="8"/>
      <c r="AM29" s="39"/>
    </row>
    <row r="30" spans="1:39" ht="15" customHeight="1" x14ac:dyDescent="0.2">
      <c r="A30" s="8"/>
      <c r="B30" s="45" t="s">
        <v>15</v>
      </c>
      <c r="C30" s="11"/>
      <c r="D30" s="47"/>
      <c r="E30" s="28">
        <f>PRODUCT(E26)</f>
        <v>500</v>
      </c>
      <c r="F30" s="28">
        <f>PRODUCT(F26)</f>
        <v>23</v>
      </c>
      <c r="G30" s="28">
        <f>PRODUCT(G26)</f>
        <v>290</v>
      </c>
      <c r="H30" s="28">
        <f>PRODUCT(H26)</f>
        <v>243</v>
      </c>
      <c r="I30" s="28">
        <f>PRODUCT(I26)</f>
        <v>1903</v>
      </c>
      <c r="J30" s="39"/>
      <c r="K30" s="48">
        <f>PRODUCT((F30+G30)/E30)</f>
        <v>0.626</v>
      </c>
      <c r="L30" s="48">
        <f>PRODUCT(H30/E30)</f>
        <v>0.48599999999999999</v>
      </c>
      <c r="M30" s="48">
        <f>PRODUCT(I30/E30)</f>
        <v>3.806</v>
      </c>
      <c r="N30" s="49">
        <f>PRODUCT(N26)</f>
        <v>0.5347526423241491</v>
      </c>
      <c r="O30" s="22">
        <f>PRODUCT(O26)</f>
        <v>3558.6546926241563</v>
      </c>
      <c r="P30" s="50" t="s">
        <v>9</v>
      </c>
      <c r="Q30" s="51"/>
      <c r="R30" s="51"/>
      <c r="S30" s="52" t="s">
        <v>51</v>
      </c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3" t="s">
        <v>13</v>
      </c>
      <c r="AE30" s="52"/>
      <c r="AF30" s="52"/>
      <c r="AG30" s="175" t="s">
        <v>55</v>
      </c>
      <c r="AH30" s="52"/>
      <c r="AI30" s="53"/>
      <c r="AJ30" s="52"/>
      <c r="AK30" s="54"/>
      <c r="AL30" s="8"/>
      <c r="AM30" s="39"/>
    </row>
    <row r="31" spans="1:39" ht="15" customHeight="1" x14ac:dyDescent="0.2">
      <c r="A31" s="8"/>
      <c r="B31" s="55" t="s">
        <v>17</v>
      </c>
      <c r="C31" s="56"/>
      <c r="D31" s="57"/>
      <c r="E31" s="28">
        <f>SUM(U26)</f>
        <v>145</v>
      </c>
      <c r="F31" s="28">
        <f>SUM(V26)</f>
        <v>7</v>
      </c>
      <c r="G31" s="28">
        <f>SUM(W26)</f>
        <v>69</v>
      </c>
      <c r="H31" s="28">
        <f>SUM(X26)</f>
        <v>54</v>
      </c>
      <c r="I31" s="28">
        <f>SUM(Y26)</f>
        <v>478</v>
      </c>
      <c r="J31" s="39"/>
      <c r="K31" s="48">
        <f>PRODUCT((F31+G31)/E31)</f>
        <v>0.52413793103448281</v>
      </c>
      <c r="L31" s="48">
        <f>PRODUCT(H31/E31)</f>
        <v>0.3724137931034483</v>
      </c>
      <c r="M31" s="48">
        <f>PRODUCT(I31/E31)</f>
        <v>3.296551724137931</v>
      </c>
      <c r="N31" s="49">
        <f>PRODUCT(I31/O31)</f>
        <v>0.52013057671381935</v>
      </c>
      <c r="O31" s="22">
        <v>919</v>
      </c>
      <c r="P31" s="58" t="s">
        <v>10</v>
      </c>
      <c r="Q31" s="59"/>
      <c r="R31" s="59"/>
      <c r="S31" s="60" t="s">
        <v>52</v>
      </c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 t="s">
        <v>30</v>
      </c>
      <c r="AE31" s="60"/>
      <c r="AF31" s="60"/>
      <c r="AG31" s="176" t="s">
        <v>56</v>
      </c>
      <c r="AH31" s="60"/>
      <c r="AI31" s="61"/>
      <c r="AJ31" s="60"/>
      <c r="AK31" s="62"/>
      <c r="AL31" s="8"/>
      <c r="AM31" s="39"/>
    </row>
    <row r="32" spans="1:39" ht="15" customHeight="1" x14ac:dyDescent="0.2">
      <c r="A32" s="8"/>
      <c r="B32" s="63" t="s">
        <v>18</v>
      </c>
      <c r="C32" s="64"/>
      <c r="D32" s="65"/>
      <c r="E32" s="36"/>
      <c r="F32" s="36"/>
      <c r="G32" s="36"/>
      <c r="H32" s="36"/>
      <c r="I32" s="36"/>
      <c r="J32" s="39"/>
      <c r="K32" s="66"/>
      <c r="L32" s="66"/>
      <c r="M32" s="66"/>
      <c r="N32" s="67"/>
      <c r="O32" s="22"/>
      <c r="P32" s="58" t="s">
        <v>11</v>
      </c>
      <c r="Q32" s="59"/>
      <c r="R32" s="59"/>
      <c r="S32" s="60" t="s">
        <v>53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1" t="s">
        <v>57</v>
      </c>
      <c r="AE32" s="60"/>
      <c r="AF32" s="60"/>
      <c r="AG32" s="176" t="s">
        <v>58</v>
      </c>
      <c r="AH32" s="60"/>
      <c r="AI32" s="61"/>
      <c r="AJ32" s="60"/>
      <c r="AK32" s="62"/>
      <c r="AL32" s="8"/>
      <c r="AM32" s="39"/>
    </row>
    <row r="33" spans="1:41" ht="15" customHeight="1" x14ac:dyDescent="0.2">
      <c r="A33" s="8"/>
      <c r="B33" s="68" t="s">
        <v>29</v>
      </c>
      <c r="C33" s="69"/>
      <c r="D33" s="70"/>
      <c r="E33" s="17">
        <f>SUM(E30:E32)</f>
        <v>645</v>
      </c>
      <c r="F33" s="17">
        <f>SUM(F30:F32)</f>
        <v>30</v>
      </c>
      <c r="G33" s="17">
        <f>SUM(G30:G32)</f>
        <v>359</v>
      </c>
      <c r="H33" s="17">
        <f>SUM(H30:H32)</f>
        <v>297</v>
      </c>
      <c r="I33" s="17">
        <f>SUM(I30:I32)</f>
        <v>2381</v>
      </c>
      <c r="J33" s="39"/>
      <c r="K33" s="71">
        <f>PRODUCT((F33+G33)/E33)</f>
        <v>0.60310077519379846</v>
      </c>
      <c r="L33" s="71">
        <f>PRODUCT(H33/E33)</f>
        <v>0.46046511627906977</v>
      </c>
      <c r="M33" s="71">
        <f>PRODUCT(I33/E33)</f>
        <v>3.6914728682170543</v>
      </c>
      <c r="N33" s="37">
        <f>PRODUCT(I33/O33)</f>
        <v>0.53175158949217693</v>
      </c>
      <c r="O33" s="22">
        <f>SUM(O30:O32)</f>
        <v>4477.6546926241563</v>
      </c>
      <c r="P33" s="72" t="s">
        <v>12</v>
      </c>
      <c r="Q33" s="73"/>
      <c r="R33" s="73"/>
      <c r="S33" s="74" t="s">
        <v>54</v>
      </c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5" t="s">
        <v>59</v>
      </c>
      <c r="AE33" s="74"/>
      <c r="AF33" s="74"/>
      <c r="AG33" s="177" t="s">
        <v>60</v>
      </c>
      <c r="AH33" s="74"/>
      <c r="AI33" s="75"/>
      <c r="AJ33" s="74"/>
      <c r="AK33" s="76"/>
      <c r="AL33" s="8"/>
      <c r="AM33" s="39"/>
    </row>
    <row r="34" spans="1:4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39"/>
      <c r="K34" s="41"/>
      <c r="L34" s="41"/>
      <c r="M34" s="41"/>
      <c r="N34" s="40"/>
      <c r="O34" s="22"/>
      <c r="P34" s="39"/>
      <c r="Q34" s="39"/>
      <c r="R34" s="39"/>
      <c r="S34" s="39"/>
      <c r="T34" s="39"/>
      <c r="U34" s="39"/>
      <c r="V34" s="42"/>
      <c r="W34" s="39"/>
      <c r="X34" s="39"/>
      <c r="Y34" s="22"/>
      <c r="Z34" s="22"/>
      <c r="AA34" s="77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8"/>
      <c r="AM34" s="22"/>
    </row>
    <row r="35" spans="1:41" ht="15" customHeight="1" x14ac:dyDescent="0.25">
      <c r="A35" s="8"/>
      <c r="B35" s="39" t="s">
        <v>64</v>
      </c>
      <c r="C35" s="39"/>
      <c r="D35" s="39" t="s">
        <v>182</v>
      </c>
      <c r="E35" s="39"/>
      <c r="F35" s="39"/>
      <c r="G35" s="39"/>
      <c r="H35" s="39"/>
      <c r="I35" s="39"/>
      <c r="J35" s="39"/>
      <c r="K35" s="39"/>
      <c r="L35" s="39"/>
      <c r="M35" s="39" t="s">
        <v>65</v>
      </c>
      <c r="N35" s="40"/>
      <c r="O35" s="22"/>
      <c r="P35" s="39"/>
      <c r="Q35" s="39"/>
      <c r="R35" s="39"/>
      <c r="S35" s="39"/>
      <c r="T35" s="39"/>
      <c r="U35" s="39" t="s">
        <v>72</v>
      </c>
      <c r="V35" s="42"/>
      <c r="W35" s="39"/>
      <c r="X35" s="39"/>
      <c r="Y35" s="22"/>
      <c r="Z35" s="22"/>
      <c r="AA35" s="39" t="s">
        <v>66</v>
      </c>
      <c r="AB35" s="39"/>
      <c r="AC35" s="39"/>
      <c r="AD35" s="39"/>
      <c r="AE35" s="39"/>
      <c r="AF35" s="39"/>
      <c r="AG35" s="39"/>
      <c r="AH35" s="39"/>
      <c r="AI35" s="39"/>
      <c r="AJ35" s="39"/>
      <c r="AK35" s="43"/>
      <c r="AL35" s="8"/>
    </row>
    <row r="36" spans="1:41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2"/>
      <c r="P36" s="39"/>
      <c r="Q36" s="39"/>
      <c r="R36" s="39"/>
      <c r="S36" s="39"/>
      <c r="T36" s="39"/>
      <c r="U36" s="39"/>
      <c r="V36" s="42"/>
      <c r="W36" s="39"/>
      <c r="X36" s="39"/>
      <c r="Y36" s="22"/>
      <c r="Z36" s="22"/>
      <c r="AA36" s="77"/>
      <c r="AB36" s="39"/>
      <c r="AC36" s="39"/>
      <c r="AD36" s="39"/>
      <c r="AE36" s="39"/>
      <c r="AF36" s="39"/>
      <c r="AG36" s="39"/>
      <c r="AH36" s="39"/>
      <c r="AI36" s="39"/>
      <c r="AJ36" s="39"/>
      <c r="AK36" s="43"/>
      <c r="AL36" s="8"/>
    </row>
    <row r="37" spans="1:41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2"/>
      <c r="O37" s="22"/>
      <c r="P37" s="39"/>
      <c r="Q37" s="39"/>
      <c r="R37" s="39"/>
      <c r="S37" s="39"/>
      <c r="T37" s="39"/>
      <c r="U37" s="39"/>
      <c r="V37" s="42"/>
      <c r="W37" s="39"/>
      <c r="X37" s="39"/>
      <c r="Y37" s="22"/>
      <c r="Z37" s="22"/>
      <c r="AA37" s="77"/>
      <c r="AB37" s="39"/>
      <c r="AC37" s="39"/>
      <c r="AD37" s="39"/>
      <c r="AE37" s="39"/>
      <c r="AF37" s="39"/>
      <c r="AG37" s="39"/>
      <c r="AH37" s="39"/>
      <c r="AI37" s="39"/>
      <c r="AJ37" s="39"/>
      <c r="AK37" s="43"/>
      <c r="AL37" s="8"/>
    </row>
    <row r="38" spans="1:41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2"/>
      <c r="O38" s="22"/>
      <c r="P38" s="39"/>
      <c r="Q38" s="39"/>
      <c r="R38" s="39"/>
      <c r="S38" s="39"/>
      <c r="T38" s="39"/>
      <c r="U38" s="39"/>
      <c r="V38" s="42"/>
      <c r="W38" s="39"/>
      <c r="X38" s="39"/>
      <c r="Y38" s="22"/>
      <c r="Z38" s="22"/>
      <c r="AA38" s="77"/>
      <c r="AB38" s="39"/>
      <c r="AC38" s="39"/>
      <c r="AD38" s="39"/>
      <c r="AE38" s="39"/>
      <c r="AF38" s="39"/>
      <c r="AG38" s="39"/>
      <c r="AH38" s="39"/>
      <c r="AI38" s="39"/>
      <c r="AJ38" s="39"/>
      <c r="AK38" s="43"/>
    </row>
    <row r="39" spans="1:41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2"/>
      <c r="O39" s="22"/>
      <c r="P39" s="39"/>
      <c r="Q39" s="39"/>
      <c r="R39" s="39"/>
      <c r="S39" s="39"/>
      <c r="T39" s="39"/>
      <c r="U39" s="39"/>
      <c r="V39" s="42"/>
      <c r="W39" s="39"/>
      <c r="X39" s="39"/>
      <c r="Y39" s="22"/>
      <c r="Z39" s="22"/>
      <c r="AA39" s="77"/>
      <c r="AB39" s="39"/>
      <c r="AC39" s="39"/>
      <c r="AD39" s="39"/>
      <c r="AE39" s="39"/>
      <c r="AF39" s="39"/>
      <c r="AG39" s="39"/>
      <c r="AH39" s="39"/>
      <c r="AI39" s="39"/>
      <c r="AJ39" s="39"/>
      <c r="AK39" s="43"/>
      <c r="AL39" s="8"/>
    </row>
    <row r="40" spans="1:41" ht="15" customHeight="1" x14ac:dyDescent="0.25">
      <c r="A40" s="8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2"/>
      <c r="Q40" s="22"/>
      <c r="R40" s="22"/>
      <c r="S40" s="22"/>
      <c r="T40" s="22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</row>
    <row r="41" spans="1:41" ht="15" customHeight="1" x14ac:dyDescent="0.25">
      <c r="A41" s="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2"/>
      <c r="Q41" s="22"/>
      <c r="R41" s="22"/>
      <c r="S41" s="22"/>
      <c r="T41" s="22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</row>
    <row r="42" spans="1:41" ht="15" customHeight="1" x14ac:dyDescent="0.25">
      <c r="A42" s="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22"/>
      <c r="Q42" s="22"/>
      <c r="R42" s="22"/>
      <c r="S42" s="22"/>
      <c r="T42" s="22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</row>
    <row r="43" spans="1:41" ht="15" customHeight="1" x14ac:dyDescent="0.25">
      <c r="A43" s="8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22"/>
      <c r="Q43" s="22"/>
      <c r="R43" s="22"/>
      <c r="S43" s="22"/>
      <c r="T43" s="22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</row>
    <row r="44" spans="1:41" ht="15" customHeight="1" x14ac:dyDescent="0.25">
      <c r="A44" s="8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22"/>
      <c r="Q44" s="22"/>
      <c r="R44" s="22"/>
      <c r="S44" s="22"/>
      <c r="T44" s="22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</row>
    <row r="45" spans="1:41" ht="15" customHeight="1" x14ac:dyDescent="0.25">
      <c r="A45" s="8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22"/>
      <c r="Q45" s="22"/>
      <c r="R45" s="22"/>
      <c r="S45" s="22"/>
      <c r="T45" s="22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</row>
    <row r="46" spans="1:41" ht="15" customHeight="1" x14ac:dyDescent="0.25">
      <c r="A46" s="8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22"/>
      <c r="Q46" s="22"/>
      <c r="R46" s="22"/>
      <c r="S46" s="22"/>
      <c r="T46" s="22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</row>
    <row r="47" spans="1:41" ht="15" customHeight="1" x14ac:dyDescent="0.25">
      <c r="A47" s="8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22"/>
      <c r="Q47" s="22"/>
      <c r="R47" s="22"/>
      <c r="S47" s="22"/>
      <c r="T47" s="22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</row>
    <row r="48" spans="1:41" ht="15" customHeight="1" x14ac:dyDescent="0.25">
      <c r="A48" s="8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22"/>
      <c r="Q48" s="22"/>
      <c r="R48" s="22"/>
      <c r="S48" s="22"/>
      <c r="T48" s="22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</row>
    <row r="49" spans="1:41" ht="15" customHeight="1" x14ac:dyDescent="0.25">
      <c r="A49" s="8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22"/>
      <c r="Q49" s="22"/>
      <c r="R49" s="22"/>
      <c r="S49" s="22"/>
      <c r="T49" s="22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</row>
    <row r="50" spans="1:41" ht="15" customHeight="1" x14ac:dyDescent="0.25">
      <c r="A50" s="8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22"/>
      <c r="Q50" s="22"/>
      <c r="R50" s="22"/>
      <c r="S50" s="22"/>
      <c r="T50" s="22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</row>
    <row r="51" spans="1:41" ht="15" customHeight="1" x14ac:dyDescent="0.25">
      <c r="A51" s="8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22"/>
      <c r="Q51" s="22"/>
      <c r="R51" s="22"/>
      <c r="S51" s="22"/>
      <c r="T51" s="22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</row>
    <row r="52" spans="1:41" ht="15" customHeight="1" x14ac:dyDescent="0.25">
      <c r="A52" s="8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22"/>
      <c r="Q52" s="22"/>
      <c r="R52" s="22"/>
      <c r="S52" s="22"/>
      <c r="T52" s="22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</row>
    <row r="53" spans="1:41" ht="15" customHeight="1" x14ac:dyDescent="0.25">
      <c r="A53" s="8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22"/>
      <c r="Q53" s="22"/>
      <c r="R53" s="22"/>
      <c r="S53" s="22"/>
      <c r="T53" s="22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</row>
    <row r="54" spans="1:41" ht="15" customHeight="1" x14ac:dyDescent="0.25">
      <c r="A54" s="8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22"/>
      <c r="Q54" s="22"/>
      <c r="R54" s="22"/>
      <c r="S54" s="22"/>
      <c r="T54" s="22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</row>
    <row r="55" spans="1:41" ht="15" customHeight="1" x14ac:dyDescent="0.25">
      <c r="A55" s="8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22"/>
      <c r="Q55" s="22"/>
      <c r="R55" s="22"/>
      <c r="S55" s="22"/>
      <c r="T55" s="22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</row>
    <row r="56" spans="1:41" ht="15" customHeight="1" x14ac:dyDescent="0.25">
      <c r="A56" s="8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22"/>
      <c r="Q56" s="22"/>
      <c r="R56" s="22"/>
      <c r="S56" s="22"/>
      <c r="T56" s="22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</row>
    <row r="57" spans="1:41" ht="15" customHeight="1" x14ac:dyDescent="0.25">
      <c r="A57" s="8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22"/>
      <c r="Q57" s="22"/>
      <c r="R57" s="22"/>
      <c r="S57" s="22"/>
      <c r="T57" s="22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</row>
    <row r="58" spans="1:41" ht="15" customHeight="1" x14ac:dyDescent="0.25">
      <c r="A58" s="8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22"/>
      <c r="Q58" s="22"/>
      <c r="R58" s="22"/>
      <c r="S58" s="22"/>
      <c r="T58" s="22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</row>
    <row r="59" spans="1:41" ht="15" customHeight="1" x14ac:dyDescent="0.25">
      <c r="A59" s="8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22"/>
      <c r="Q59" s="22"/>
      <c r="R59" s="22"/>
      <c r="S59" s="22"/>
      <c r="T59" s="22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</row>
    <row r="60" spans="1:41" ht="15" customHeight="1" x14ac:dyDescent="0.25">
      <c r="A60" s="8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22"/>
      <c r="Q60" s="22"/>
      <c r="R60" s="22"/>
      <c r="S60" s="22"/>
      <c r="T60" s="22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</row>
    <row r="61" spans="1:41" ht="15" customHeight="1" x14ac:dyDescent="0.25">
      <c r="A61" s="8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22"/>
      <c r="Q61" s="22"/>
      <c r="R61" s="22"/>
      <c r="S61" s="22"/>
      <c r="T61" s="22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</row>
    <row r="62" spans="1:41" ht="15" customHeight="1" x14ac:dyDescent="0.25">
      <c r="A62" s="8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22"/>
      <c r="Q62" s="22"/>
      <c r="R62" s="22"/>
      <c r="S62" s="22"/>
      <c r="T62" s="22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</row>
    <row r="63" spans="1:41" ht="15" customHeight="1" x14ac:dyDescent="0.25">
      <c r="A63" s="8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22"/>
      <c r="Q63" s="22"/>
      <c r="R63" s="22"/>
      <c r="S63" s="22"/>
      <c r="T63" s="22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</row>
    <row r="64" spans="1:41" ht="15" customHeight="1" x14ac:dyDescent="0.25">
      <c r="A64" s="8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22"/>
      <c r="Q64" s="22"/>
      <c r="R64" s="22"/>
      <c r="S64" s="22"/>
      <c r="T64" s="22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</row>
    <row r="65" spans="1:41" ht="15" customHeight="1" x14ac:dyDescent="0.25">
      <c r="A65" s="8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22"/>
      <c r="Q65" s="22"/>
      <c r="R65" s="22"/>
      <c r="S65" s="22"/>
      <c r="T65" s="22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</row>
    <row r="66" spans="1:41" ht="15" customHeight="1" x14ac:dyDescent="0.25">
      <c r="A66" s="8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22"/>
      <c r="Q66" s="22"/>
      <c r="R66" s="22"/>
      <c r="S66" s="22"/>
      <c r="T66" s="22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</row>
    <row r="67" spans="1:41" ht="15" customHeight="1" x14ac:dyDescent="0.25">
      <c r="A67" s="8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22"/>
      <c r="Q67" s="22"/>
      <c r="R67" s="22"/>
      <c r="S67" s="22"/>
      <c r="T67" s="22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</row>
    <row r="68" spans="1:41" ht="15" customHeight="1" x14ac:dyDescent="0.25">
      <c r="A68" s="8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22"/>
      <c r="Q68" s="22"/>
      <c r="R68" s="22"/>
      <c r="S68" s="22"/>
      <c r="T68" s="22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</row>
    <row r="69" spans="1:41" ht="15" customHeight="1" x14ac:dyDescent="0.25">
      <c r="A69" s="8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22"/>
      <c r="Q69" s="22"/>
      <c r="R69" s="22"/>
      <c r="S69" s="22"/>
      <c r="T69" s="22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</row>
    <row r="70" spans="1:41" ht="15" customHeight="1" x14ac:dyDescent="0.25">
      <c r="A70" s="8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22"/>
      <c r="Q70" s="22"/>
      <c r="R70" s="22"/>
      <c r="S70" s="22"/>
      <c r="T70" s="22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</row>
    <row r="71" spans="1:41" ht="15" customHeight="1" x14ac:dyDescent="0.25">
      <c r="A71" s="8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22"/>
      <c r="Q71" s="22"/>
      <c r="R71" s="22"/>
      <c r="S71" s="22"/>
      <c r="T71" s="22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</row>
    <row r="72" spans="1:41" ht="15" customHeight="1" x14ac:dyDescent="0.25">
      <c r="A72" s="8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22"/>
      <c r="Q72" s="22"/>
      <c r="R72" s="22"/>
      <c r="S72" s="22"/>
      <c r="T72" s="22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</row>
    <row r="73" spans="1:41" ht="15" customHeight="1" x14ac:dyDescent="0.25">
      <c r="A73" s="8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22"/>
      <c r="Q73" s="22"/>
      <c r="R73" s="22"/>
      <c r="S73" s="22"/>
      <c r="T73" s="22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</row>
    <row r="74" spans="1:41" ht="15" customHeight="1" x14ac:dyDescent="0.25">
      <c r="A74" s="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22"/>
      <c r="Q74" s="22"/>
      <c r="R74" s="22"/>
      <c r="S74" s="22"/>
      <c r="T74" s="22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</row>
    <row r="75" spans="1:41" ht="15" customHeight="1" x14ac:dyDescent="0.25">
      <c r="A75" s="8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22"/>
      <c r="Q75" s="22"/>
      <c r="R75" s="22"/>
      <c r="S75" s="22"/>
      <c r="T75" s="22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</row>
    <row r="76" spans="1:41" ht="15" customHeight="1" x14ac:dyDescent="0.25">
      <c r="A76" s="8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22"/>
      <c r="Q76" s="22"/>
      <c r="R76" s="22"/>
      <c r="S76" s="22"/>
      <c r="T76" s="22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</row>
    <row r="77" spans="1:41" ht="15" customHeight="1" x14ac:dyDescent="0.25">
      <c r="A77" s="8"/>
      <c r="P77" s="22"/>
      <c r="Q77" s="22"/>
      <c r="R77" s="22"/>
      <c r="S77" s="22"/>
      <c r="T77" s="22"/>
      <c r="AL77" s="7"/>
    </row>
    <row r="78" spans="1:41" ht="15" customHeight="1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2"/>
      <c r="P78" s="22"/>
      <c r="Q78" s="22"/>
      <c r="R78" s="22"/>
      <c r="S78" s="22"/>
      <c r="T78" s="22"/>
      <c r="U78" s="39"/>
      <c r="V78" s="42"/>
      <c r="W78" s="39"/>
      <c r="X78" s="39"/>
      <c r="Y78" s="22"/>
      <c r="Z78" s="22"/>
      <c r="AA78" s="77"/>
      <c r="AB78" s="77"/>
      <c r="AC78" s="22"/>
      <c r="AD78" s="22"/>
      <c r="AE78" s="22"/>
      <c r="AF78" s="22"/>
      <c r="AG78" s="22"/>
      <c r="AH78" s="22"/>
      <c r="AI78" s="22"/>
      <c r="AJ78" s="22"/>
      <c r="AK78" s="22"/>
      <c r="AL78" s="7"/>
    </row>
    <row r="79" spans="1:41" ht="15" customHeight="1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2"/>
      <c r="P79" s="22"/>
      <c r="Q79" s="22"/>
      <c r="R79" s="22"/>
      <c r="S79" s="22"/>
      <c r="T79" s="22"/>
      <c r="U79" s="39"/>
      <c r="V79" s="42"/>
      <c r="W79" s="39"/>
      <c r="X79" s="39"/>
      <c r="Y79" s="22"/>
      <c r="Z79" s="22"/>
      <c r="AA79" s="77"/>
      <c r="AB79" s="77"/>
      <c r="AC79" s="22"/>
      <c r="AD79" s="22"/>
      <c r="AE79" s="22"/>
      <c r="AF79" s="22"/>
      <c r="AG79" s="22"/>
      <c r="AH79" s="22"/>
      <c r="AI79" s="22"/>
      <c r="AJ79" s="22"/>
      <c r="AK79" s="22"/>
      <c r="AL79" s="7"/>
    </row>
    <row r="80" spans="1:41" ht="15" customHeight="1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P80" s="22"/>
      <c r="Q80" s="22"/>
      <c r="R80" s="22"/>
      <c r="S80" s="22"/>
      <c r="T80" s="22"/>
      <c r="AL80" s="7"/>
    </row>
    <row r="81" spans="16:20" ht="15" customHeight="1" x14ac:dyDescent="0.25">
      <c r="P81" s="22"/>
      <c r="Q81" s="22"/>
      <c r="R81" s="22"/>
      <c r="S81" s="22"/>
      <c r="T81" s="22"/>
    </row>
    <row r="82" spans="16:20" ht="15" customHeight="1" x14ac:dyDescent="0.25">
      <c r="P82" s="22"/>
      <c r="Q82" s="22"/>
      <c r="R82" s="22"/>
      <c r="S82" s="22"/>
      <c r="T82" s="22"/>
    </row>
    <row r="83" spans="16:20" ht="15" customHeight="1" x14ac:dyDescent="0.25">
      <c r="P83" s="22"/>
      <c r="Q83" s="22"/>
      <c r="R83" s="22"/>
      <c r="S83" s="22"/>
      <c r="T83" s="22"/>
    </row>
    <row r="84" spans="16:20" ht="15" customHeight="1" x14ac:dyDescent="0.25">
      <c r="P84" s="22"/>
      <c r="Q84" s="22"/>
      <c r="R84" s="22"/>
      <c r="S84" s="22"/>
      <c r="T84" s="22"/>
    </row>
    <row r="85" spans="16:20" ht="15" customHeight="1" x14ac:dyDescent="0.25">
      <c r="P85" s="22"/>
      <c r="Q85" s="22"/>
      <c r="R85" s="22"/>
      <c r="S85" s="22"/>
      <c r="T85" s="22"/>
    </row>
    <row r="86" spans="16:20" ht="15" customHeight="1" x14ac:dyDescent="0.25">
      <c r="P86" s="22"/>
      <c r="Q86" s="22"/>
      <c r="R86" s="22"/>
      <c r="S86" s="22"/>
      <c r="T86" s="22"/>
    </row>
    <row r="87" spans="16:20" ht="15" customHeight="1" x14ac:dyDescent="0.25">
      <c r="P87" s="22"/>
      <c r="Q87" s="22"/>
      <c r="R87" s="22"/>
      <c r="S87" s="22"/>
      <c r="T87" s="22"/>
    </row>
    <row r="88" spans="16:20" ht="15" customHeight="1" x14ac:dyDescent="0.25">
      <c r="P88" s="22"/>
      <c r="Q88" s="22"/>
      <c r="R88" s="22"/>
      <c r="S88" s="22"/>
      <c r="T88" s="22"/>
    </row>
    <row r="89" spans="16:20" ht="15" customHeight="1" x14ac:dyDescent="0.25">
      <c r="P89" s="22"/>
      <c r="Q89" s="22"/>
      <c r="R89" s="22"/>
      <c r="S89" s="22"/>
      <c r="T89" s="22"/>
    </row>
    <row r="90" spans="16:20" ht="15" customHeight="1" x14ac:dyDescent="0.25">
      <c r="P90" s="22"/>
      <c r="Q90" s="22"/>
      <c r="R90" s="22"/>
      <c r="S90" s="22"/>
      <c r="T90" s="22"/>
    </row>
    <row r="91" spans="16:20" ht="15" customHeight="1" x14ac:dyDescent="0.25">
      <c r="P91" s="22"/>
      <c r="Q91" s="22"/>
      <c r="R91" s="22"/>
      <c r="S91" s="22"/>
      <c r="T91" s="22"/>
    </row>
    <row r="92" spans="16:20" ht="15" customHeight="1" x14ac:dyDescent="0.25">
      <c r="P92" s="22"/>
      <c r="Q92" s="22"/>
      <c r="R92" s="22"/>
      <c r="S92" s="22"/>
      <c r="T92" s="22"/>
    </row>
    <row r="93" spans="16:20" ht="15" customHeight="1" x14ac:dyDescent="0.25">
      <c r="P93" s="22"/>
      <c r="Q93" s="22"/>
      <c r="R93" s="22"/>
      <c r="S93" s="22"/>
      <c r="T93" s="22"/>
    </row>
    <row r="94" spans="16:20" ht="15" customHeight="1" x14ac:dyDescent="0.25">
      <c r="P94" s="22"/>
      <c r="Q94" s="22"/>
      <c r="R94" s="22"/>
      <c r="S94" s="22"/>
      <c r="T94" s="22"/>
    </row>
    <row r="95" spans="16:20" ht="15" customHeight="1" x14ac:dyDescent="0.25">
      <c r="P95" s="22"/>
      <c r="Q95" s="22"/>
      <c r="R95" s="22"/>
      <c r="S95" s="22"/>
      <c r="T95" s="22"/>
    </row>
    <row r="96" spans="16:20" ht="15" customHeight="1" x14ac:dyDescent="0.25">
      <c r="P96" s="22"/>
      <c r="Q96" s="22"/>
      <c r="R96" s="22"/>
      <c r="S96" s="22"/>
      <c r="T96" s="22"/>
    </row>
    <row r="97" spans="16:20" ht="15" customHeight="1" x14ac:dyDescent="0.25">
      <c r="P97" s="22"/>
      <c r="Q97" s="22"/>
      <c r="R97" s="22"/>
      <c r="S97" s="22"/>
      <c r="T97" s="22"/>
    </row>
    <row r="98" spans="16:20" ht="15" customHeight="1" x14ac:dyDescent="0.25">
      <c r="P98" s="22"/>
      <c r="Q98" s="22"/>
      <c r="R98" s="22"/>
      <c r="S98" s="22"/>
      <c r="T98" s="22"/>
    </row>
    <row r="99" spans="16:20" ht="15" customHeight="1" x14ac:dyDescent="0.25">
      <c r="P99" s="22"/>
      <c r="Q99" s="22"/>
      <c r="R99" s="22"/>
      <c r="S99" s="22"/>
      <c r="T99" s="22"/>
    </row>
    <row r="100" spans="16:20" ht="15" customHeight="1" x14ac:dyDescent="0.25">
      <c r="P100" s="22"/>
      <c r="Q100" s="22"/>
      <c r="R100" s="22"/>
      <c r="S100" s="22"/>
      <c r="T100" s="22"/>
    </row>
    <row r="101" spans="16:20" ht="15" customHeight="1" x14ac:dyDescent="0.25">
      <c r="P101" s="22"/>
      <c r="Q101" s="22"/>
      <c r="R101" s="22"/>
      <c r="S101" s="22"/>
      <c r="T101" s="22"/>
    </row>
    <row r="102" spans="16:20" ht="15" customHeight="1" x14ac:dyDescent="0.25">
      <c r="P102" s="22"/>
      <c r="Q102" s="22"/>
      <c r="R102" s="22"/>
      <c r="S102" s="22"/>
      <c r="T102" s="22"/>
    </row>
    <row r="103" spans="16:20" ht="15" customHeight="1" x14ac:dyDescent="0.25">
      <c r="P103" s="22"/>
      <c r="Q103" s="22"/>
      <c r="R103" s="22"/>
      <c r="S103" s="22"/>
      <c r="T103" s="22"/>
    </row>
    <row r="104" spans="16:20" ht="15" customHeight="1" x14ac:dyDescent="0.25">
      <c r="P104" s="22"/>
      <c r="Q104" s="22"/>
      <c r="R104" s="22"/>
      <c r="S104" s="22"/>
      <c r="T104" s="22"/>
    </row>
    <row r="105" spans="16:20" ht="15" customHeight="1" x14ac:dyDescent="0.25">
      <c r="P105" s="22"/>
      <c r="Q105" s="22"/>
      <c r="R105" s="22"/>
      <c r="S105" s="22"/>
      <c r="T105" s="22"/>
    </row>
    <row r="106" spans="16:20" ht="15" customHeight="1" x14ac:dyDescent="0.25">
      <c r="P106" s="22"/>
      <c r="Q106" s="22"/>
      <c r="R106" s="22"/>
      <c r="S106" s="22"/>
      <c r="T106" s="22"/>
    </row>
    <row r="107" spans="16:20" ht="15" customHeight="1" x14ac:dyDescent="0.25">
      <c r="P107" s="22"/>
      <c r="Q107" s="22"/>
      <c r="R107" s="22"/>
      <c r="S107" s="22"/>
      <c r="T107" s="22"/>
    </row>
    <row r="108" spans="16:20" ht="15" customHeight="1" x14ac:dyDescent="0.25">
      <c r="P108" s="22"/>
      <c r="Q108" s="22"/>
      <c r="R108" s="22"/>
      <c r="S108" s="22"/>
      <c r="T108" s="22"/>
    </row>
    <row r="109" spans="16:20" ht="15" customHeight="1" x14ac:dyDescent="0.25">
      <c r="P109" s="22"/>
      <c r="Q109" s="22"/>
      <c r="R109" s="22"/>
      <c r="S109" s="22"/>
      <c r="T109" s="22"/>
    </row>
    <row r="110" spans="16:20" ht="15" customHeight="1" x14ac:dyDescent="0.25">
      <c r="P110" s="22"/>
      <c r="Q110" s="22"/>
      <c r="R110" s="22"/>
      <c r="S110" s="22"/>
      <c r="T110" s="22"/>
    </row>
    <row r="111" spans="16:20" ht="15" customHeight="1" x14ac:dyDescent="0.25">
      <c r="P111" s="22"/>
      <c r="Q111" s="22"/>
      <c r="R111" s="22"/>
      <c r="S111" s="22"/>
      <c r="T111" s="22"/>
    </row>
    <row r="112" spans="16:20" ht="15" customHeight="1" x14ac:dyDescent="0.25">
      <c r="P112" s="22"/>
      <c r="Q112" s="22"/>
      <c r="R112" s="22"/>
      <c r="S112" s="22"/>
      <c r="T112" s="22"/>
    </row>
  </sheetData>
  <sortState ref="B23:AF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workbookViewId="0"/>
  </sheetViews>
  <sheetFormatPr defaultRowHeight="15" x14ac:dyDescent="0.25"/>
  <cols>
    <col min="1" max="1" width="0.7109375" style="7" customWidth="1"/>
    <col min="2" max="2" width="6.7109375" style="80" customWidth="1"/>
    <col min="3" max="3" width="6.7109375" style="78" customWidth="1"/>
    <col min="4" max="4" width="8.28515625" style="80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7" customWidth="1"/>
    <col min="16" max="28" width="5.7109375" style="78" customWidth="1"/>
    <col min="29" max="31" width="3.28515625" style="78" customWidth="1"/>
    <col min="32" max="32" width="23" style="79" customWidth="1"/>
    <col min="33" max="33" width="31.140625" style="1" customWidth="1"/>
    <col min="34" max="16384" width="9.140625" style="7"/>
  </cols>
  <sheetData>
    <row r="1" spans="1:36" x14ac:dyDescent="0.25">
      <c r="A1" s="8"/>
      <c r="B1" s="34" t="s">
        <v>40</v>
      </c>
      <c r="C1" s="83"/>
      <c r="D1" s="84"/>
      <c r="E1" s="85" t="s">
        <v>67</v>
      </c>
      <c r="F1" s="86"/>
      <c r="G1" s="83"/>
      <c r="H1" s="85"/>
      <c r="I1" s="83"/>
      <c r="J1" s="83"/>
      <c r="K1" s="83"/>
      <c r="L1" s="85"/>
      <c r="M1" s="83"/>
      <c r="N1" s="83"/>
      <c r="O1" s="87"/>
      <c r="P1" s="85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8"/>
    </row>
    <row r="2" spans="1:36" ht="14.25" x14ac:dyDescent="0.2">
      <c r="A2" s="8"/>
      <c r="B2" s="89" t="s">
        <v>69</v>
      </c>
      <c r="C2" s="90"/>
      <c r="D2" s="91"/>
      <c r="E2" s="12" t="s">
        <v>15</v>
      </c>
      <c r="F2" s="13"/>
      <c r="G2" s="13"/>
      <c r="H2" s="14"/>
      <c r="I2" s="15" t="s">
        <v>16</v>
      </c>
      <c r="J2" s="16"/>
      <c r="K2" s="13"/>
      <c r="L2" s="13"/>
      <c r="M2" s="14"/>
      <c r="N2" s="17"/>
      <c r="O2" s="155"/>
      <c r="P2" s="18" t="s">
        <v>17</v>
      </c>
      <c r="Q2" s="13"/>
      <c r="R2" s="13"/>
      <c r="S2" s="13"/>
      <c r="T2" s="19"/>
      <c r="U2" s="20" t="s">
        <v>18</v>
      </c>
      <c r="V2" s="13"/>
      <c r="W2" s="13"/>
      <c r="X2" s="13"/>
      <c r="Y2" s="14"/>
      <c r="Z2" s="20" t="s">
        <v>38</v>
      </c>
      <c r="AA2" s="13"/>
      <c r="AB2" s="13"/>
      <c r="AC2" s="18"/>
      <c r="AD2" s="13"/>
      <c r="AE2" s="14"/>
      <c r="AF2" s="12" t="s">
        <v>39</v>
      </c>
    </row>
    <row r="3" spans="1:36" ht="14.25" x14ac:dyDescent="0.2">
      <c r="A3" s="8"/>
      <c r="B3" s="93" t="s">
        <v>0</v>
      </c>
      <c r="C3" s="93" t="s">
        <v>4</v>
      </c>
      <c r="D3" s="94" t="s">
        <v>1</v>
      </c>
      <c r="E3" s="93" t="s">
        <v>3</v>
      </c>
      <c r="F3" s="93" t="s">
        <v>8</v>
      </c>
      <c r="G3" s="95" t="s">
        <v>5</v>
      </c>
      <c r="H3" s="93" t="s">
        <v>6</v>
      </c>
      <c r="I3" s="93" t="s">
        <v>19</v>
      </c>
      <c r="J3" s="93" t="s">
        <v>20</v>
      </c>
      <c r="K3" s="93" t="s">
        <v>21</v>
      </c>
      <c r="L3" s="93" t="s">
        <v>22</v>
      </c>
      <c r="M3" s="93" t="s">
        <v>23</v>
      </c>
      <c r="N3" s="93" t="s">
        <v>24</v>
      </c>
      <c r="O3" s="22"/>
      <c r="P3" s="93" t="s">
        <v>3</v>
      </c>
      <c r="Q3" s="93" t="s">
        <v>8</v>
      </c>
      <c r="R3" s="95" t="s">
        <v>5</v>
      </c>
      <c r="S3" s="93" t="s">
        <v>6</v>
      </c>
      <c r="T3" s="93" t="s">
        <v>19</v>
      </c>
      <c r="U3" s="93" t="s">
        <v>3</v>
      </c>
      <c r="V3" s="93" t="s">
        <v>8</v>
      </c>
      <c r="W3" s="95" t="s">
        <v>5</v>
      </c>
      <c r="X3" s="93" t="s">
        <v>6</v>
      </c>
      <c r="Y3" s="93" t="s">
        <v>19</v>
      </c>
      <c r="Z3" s="93" t="s">
        <v>25</v>
      </c>
      <c r="AA3" s="93" t="s">
        <v>26</v>
      </c>
      <c r="AB3" s="95" t="s">
        <v>27</v>
      </c>
      <c r="AC3" s="95" t="s">
        <v>35</v>
      </c>
      <c r="AD3" s="96" t="s">
        <v>36</v>
      </c>
      <c r="AE3" s="93" t="s">
        <v>37</v>
      </c>
      <c r="AF3" s="94"/>
    </row>
    <row r="4" spans="1:36" ht="14.25" x14ac:dyDescent="0.2">
      <c r="A4" s="8"/>
      <c r="B4" s="23">
        <v>1997</v>
      </c>
      <c r="C4" s="23" t="s">
        <v>61</v>
      </c>
      <c r="D4" s="24" t="s">
        <v>62</v>
      </c>
      <c r="E4" s="23">
        <v>2</v>
      </c>
      <c r="F4" s="23">
        <v>2</v>
      </c>
      <c r="G4" s="23">
        <v>2</v>
      </c>
      <c r="H4" s="23">
        <v>2</v>
      </c>
      <c r="I4" s="23">
        <v>13</v>
      </c>
      <c r="J4" s="23">
        <v>2</v>
      </c>
      <c r="K4" s="23">
        <v>7</v>
      </c>
      <c r="L4" s="23">
        <v>2</v>
      </c>
      <c r="M4" s="82">
        <v>2</v>
      </c>
      <c r="N4" s="97"/>
      <c r="O4" s="22">
        <v>118</v>
      </c>
      <c r="P4" s="28"/>
      <c r="Q4" s="28"/>
      <c r="R4" s="29"/>
      <c r="S4" s="28"/>
      <c r="T4" s="28"/>
      <c r="U4" s="36"/>
      <c r="V4" s="36"/>
      <c r="W4" s="36"/>
      <c r="X4" s="36"/>
      <c r="Y4" s="36"/>
      <c r="Z4" s="29"/>
      <c r="AA4" s="29"/>
      <c r="AB4" s="29"/>
      <c r="AC4" s="29"/>
      <c r="AD4" s="33"/>
      <c r="AE4" s="28"/>
      <c r="AF4" s="15"/>
    </row>
    <row r="5" spans="1:36" ht="14.25" x14ac:dyDescent="0.2">
      <c r="A5" s="8"/>
      <c r="B5" s="15" t="s">
        <v>7</v>
      </c>
      <c r="C5" s="16"/>
      <c r="D5" s="14"/>
      <c r="E5" s="17">
        <f t="shared" ref="E5:M5" si="0">SUM(E4:E4)</f>
        <v>2</v>
      </c>
      <c r="F5" s="17">
        <f t="shared" si="0"/>
        <v>2</v>
      </c>
      <c r="G5" s="17">
        <f t="shared" si="0"/>
        <v>2</v>
      </c>
      <c r="H5" s="17">
        <f t="shared" si="0"/>
        <v>2</v>
      </c>
      <c r="I5" s="17">
        <f t="shared" si="0"/>
        <v>13</v>
      </c>
      <c r="J5" s="17">
        <f t="shared" si="0"/>
        <v>2</v>
      </c>
      <c r="K5" s="17">
        <f t="shared" si="0"/>
        <v>7</v>
      </c>
      <c r="L5" s="17">
        <f t="shared" si="0"/>
        <v>2</v>
      </c>
      <c r="M5" s="17">
        <f t="shared" si="0"/>
        <v>2</v>
      </c>
      <c r="N5" s="37"/>
      <c r="O5" s="22">
        <f t="shared" ref="O5:AE5" si="1">SUM(O4:O4)</f>
        <v>118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12"/>
    </row>
    <row r="6" spans="1:36" x14ac:dyDescent="0.25">
      <c r="A6" s="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22"/>
      <c r="P6" s="39"/>
      <c r="Q6" s="42"/>
      <c r="R6" s="39"/>
      <c r="S6" s="39"/>
      <c r="T6" s="22"/>
      <c r="U6" s="22"/>
      <c r="V6" s="77"/>
      <c r="W6" s="77"/>
      <c r="X6" s="22"/>
      <c r="Y6" s="22"/>
      <c r="Z6" s="22"/>
      <c r="AA6" s="22"/>
      <c r="AB6" s="22"/>
      <c r="AC6" s="22"/>
      <c r="AD6" s="22"/>
      <c r="AE6" s="22"/>
      <c r="AF6" s="22"/>
    </row>
    <row r="7" spans="1:36" x14ac:dyDescent="0.25">
      <c r="A7" s="8"/>
      <c r="B7" s="20" t="s">
        <v>70</v>
      </c>
      <c r="C7" s="44"/>
      <c r="D7" s="44"/>
      <c r="E7" s="17" t="s">
        <v>3</v>
      </c>
      <c r="F7" s="17" t="s">
        <v>8</v>
      </c>
      <c r="G7" s="14" t="s">
        <v>5</v>
      </c>
      <c r="H7" s="17" t="s">
        <v>6</v>
      </c>
      <c r="I7" s="17" t="s">
        <v>19</v>
      </c>
      <c r="J7" s="39"/>
      <c r="K7" s="17" t="s">
        <v>31</v>
      </c>
      <c r="L7" s="17" t="s">
        <v>32</v>
      </c>
      <c r="M7" s="17" t="s">
        <v>33</v>
      </c>
      <c r="N7" s="17" t="s">
        <v>24</v>
      </c>
      <c r="O7" s="22"/>
      <c r="P7" s="39"/>
      <c r="Q7" s="42"/>
      <c r="R7" s="39"/>
      <c r="S7" s="39"/>
      <c r="T7" s="22"/>
      <c r="U7" s="22"/>
      <c r="V7" s="77"/>
      <c r="W7" s="77"/>
      <c r="X7" s="22"/>
      <c r="Y7" s="22"/>
      <c r="Z7" s="22"/>
      <c r="AA7" s="22"/>
      <c r="AB7" s="22"/>
      <c r="AC7" s="22"/>
      <c r="AD7" s="22"/>
      <c r="AE7" s="22"/>
      <c r="AF7" s="22"/>
    </row>
    <row r="8" spans="1:36" x14ac:dyDescent="0.25">
      <c r="A8" s="8"/>
      <c r="B8" s="45" t="s">
        <v>15</v>
      </c>
      <c r="C8" s="11"/>
      <c r="D8" s="47"/>
      <c r="E8" s="28">
        <f>PRODUCT(E5)</f>
        <v>2</v>
      </c>
      <c r="F8" s="28">
        <f>PRODUCT(F5)</f>
        <v>2</v>
      </c>
      <c r="G8" s="28">
        <f>PRODUCT(G5)</f>
        <v>2</v>
      </c>
      <c r="H8" s="28">
        <f>PRODUCT(H5)</f>
        <v>2</v>
      </c>
      <c r="I8" s="28">
        <f>PRODUCT(I5)</f>
        <v>13</v>
      </c>
      <c r="J8" s="39"/>
      <c r="K8" s="48">
        <f>PRODUCT((F8+G8)/E8)</f>
        <v>2</v>
      </c>
      <c r="L8" s="48">
        <f>PRODUCT(H8/E8)</f>
        <v>1</v>
      </c>
      <c r="M8" s="48">
        <f>PRODUCT(I8/E8)</f>
        <v>6.5</v>
      </c>
      <c r="N8" s="49"/>
      <c r="O8" s="22">
        <f>PRODUCT(O5)</f>
        <v>118</v>
      </c>
      <c r="P8" s="39"/>
      <c r="Q8" s="42"/>
      <c r="R8" s="39"/>
      <c r="S8" s="39"/>
      <c r="T8" s="22"/>
      <c r="U8" s="22"/>
      <c r="V8" s="77"/>
      <c r="W8" s="77"/>
      <c r="X8" s="22"/>
      <c r="Y8" s="22"/>
      <c r="Z8" s="22"/>
      <c r="AA8" s="22"/>
      <c r="AB8" s="22"/>
      <c r="AC8" s="22"/>
      <c r="AD8" s="22"/>
      <c r="AE8" s="22"/>
      <c r="AF8" s="22"/>
    </row>
    <row r="9" spans="1:36" x14ac:dyDescent="0.25">
      <c r="A9" s="8"/>
      <c r="B9" s="55" t="s">
        <v>17</v>
      </c>
      <c r="C9" s="56"/>
      <c r="D9" s="57"/>
      <c r="E9" s="28"/>
      <c r="F9" s="28"/>
      <c r="G9" s="28"/>
      <c r="H9" s="28"/>
      <c r="I9" s="28"/>
      <c r="J9" s="39"/>
      <c r="K9" s="48"/>
      <c r="L9" s="48"/>
      <c r="M9" s="48"/>
      <c r="N9" s="49"/>
      <c r="O9" s="22">
        <v>13</v>
      </c>
      <c r="P9" s="39"/>
      <c r="Q9" s="42"/>
      <c r="R9" s="39"/>
      <c r="S9" s="39"/>
      <c r="T9" s="22"/>
      <c r="U9" s="22"/>
      <c r="V9" s="77"/>
      <c r="W9" s="77"/>
      <c r="X9" s="22"/>
      <c r="Y9" s="22"/>
      <c r="Z9" s="22"/>
      <c r="AA9" s="22"/>
      <c r="AB9" s="22"/>
      <c r="AC9" s="22"/>
      <c r="AD9" s="22"/>
      <c r="AE9" s="22"/>
      <c r="AF9" s="22"/>
    </row>
    <row r="10" spans="1:36" x14ac:dyDescent="0.25">
      <c r="A10" s="8"/>
      <c r="B10" s="63" t="s">
        <v>18</v>
      </c>
      <c r="C10" s="64"/>
      <c r="D10" s="65"/>
      <c r="E10" s="36"/>
      <c r="F10" s="36"/>
      <c r="G10" s="36"/>
      <c r="H10" s="36"/>
      <c r="I10" s="36"/>
      <c r="J10" s="39"/>
      <c r="K10" s="66"/>
      <c r="L10" s="66"/>
      <c r="M10" s="66"/>
      <c r="N10" s="67"/>
      <c r="O10" s="22">
        <v>23</v>
      </c>
      <c r="P10" s="39"/>
      <c r="Q10" s="42"/>
      <c r="R10" s="39"/>
      <c r="S10" s="39"/>
      <c r="T10" s="22"/>
      <c r="U10" s="22"/>
      <c r="V10" s="77"/>
      <c r="W10" s="77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6" x14ac:dyDescent="0.25">
      <c r="A11" s="8"/>
      <c r="B11" s="68" t="s">
        <v>29</v>
      </c>
      <c r="C11" s="69"/>
      <c r="D11" s="70"/>
      <c r="E11" s="17">
        <f>SUM(E8:E10)</f>
        <v>2</v>
      </c>
      <c r="F11" s="17">
        <f>SUM(F8:F10)</f>
        <v>2</v>
      </c>
      <c r="G11" s="17">
        <f>SUM(G8:G10)</f>
        <v>2</v>
      </c>
      <c r="H11" s="17">
        <f>SUM(H8:H10)</f>
        <v>2</v>
      </c>
      <c r="I11" s="17">
        <f>SUM(I8:I10)</f>
        <v>13</v>
      </c>
      <c r="J11" s="39"/>
      <c r="K11" s="71">
        <f>PRODUCT((F11+G11)/E11)</f>
        <v>2</v>
      </c>
      <c r="L11" s="71">
        <f>PRODUCT(H11/E11)</f>
        <v>1</v>
      </c>
      <c r="M11" s="71">
        <f>PRODUCT(I11/E11)</f>
        <v>6.5</v>
      </c>
      <c r="N11" s="37"/>
      <c r="O11" s="22">
        <f>SUM(O8:O10)</f>
        <v>154</v>
      </c>
      <c r="P11" s="39"/>
      <c r="Q11" s="42"/>
      <c r="R11" s="39"/>
      <c r="S11" s="39"/>
      <c r="T11" s="22"/>
      <c r="U11" s="22"/>
      <c r="V11" s="77"/>
      <c r="W11" s="77"/>
      <c r="X11" s="22"/>
      <c r="Y11" s="22"/>
      <c r="Z11" s="22"/>
      <c r="AA11" s="22"/>
      <c r="AB11" s="22"/>
      <c r="AC11" s="22"/>
      <c r="AD11" s="22"/>
      <c r="AE11" s="22"/>
      <c r="AF11" s="77"/>
      <c r="AG11" s="77"/>
      <c r="AH11" s="77"/>
      <c r="AI11" s="77"/>
      <c r="AJ11" s="77"/>
    </row>
    <row r="12" spans="1:36" x14ac:dyDescent="0.25">
      <c r="A12" s="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22"/>
      <c r="P12" s="39"/>
      <c r="Q12" s="42"/>
      <c r="R12" s="39"/>
      <c r="S12" s="39"/>
      <c r="T12" s="22"/>
      <c r="U12" s="22"/>
      <c r="V12" s="77"/>
      <c r="W12" s="77"/>
      <c r="X12" s="22"/>
      <c r="Y12" s="22"/>
      <c r="Z12" s="22"/>
      <c r="AA12" s="22"/>
      <c r="AB12" s="22"/>
      <c r="AC12" s="22"/>
      <c r="AD12" s="22"/>
      <c r="AE12" s="22"/>
      <c r="AF12" s="77"/>
      <c r="AG12" s="77"/>
      <c r="AH12" s="77"/>
      <c r="AI12" s="77"/>
      <c r="AJ12" s="77"/>
    </row>
    <row r="13" spans="1:36" x14ac:dyDescent="0.25">
      <c r="A13" s="8"/>
      <c r="B13" s="98" t="s">
        <v>71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>
        <f>SUM(F11:H11)+((I11-F11-G11)/3)+(E11/3)+(AC5*25)+(AD5*20)+(AE5*15)</f>
        <v>9.6666666666666661</v>
      </c>
      <c r="O13" s="22"/>
      <c r="P13" s="39"/>
      <c r="Q13" s="42"/>
      <c r="R13" s="39"/>
      <c r="S13" s="39"/>
      <c r="T13" s="22"/>
      <c r="U13" s="22"/>
      <c r="V13" s="77"/>
      <c r="W13" s="39"/>
      <c r="X13" s="39"/>
      <c r="Y13" s="39"/>
      <c r="Z13" s="39"/>
      <c r="AA13" s="39"/>
      <c r="AB13" s="39"/>
      <c r="AC13" s="39"/>
      <c r="AD13" s="39"/>
      <c r="AE13" s="39"/>
      <c r="AF13" s="77"/>
      <c r="AG13" s="77"/>
      <c r="AH13" s="77"/>
      <c r="AI13" s="77"/>
      <c r="AJ13" s="77"/>
    </row>
    <row r="14" spans="1:36" x14ac:dyDescent="0.25">
      <c r="A14" s="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2"/>
      <c r="P14" s="39"/>
      <c r="Q14" s="42"/>
      <c r="R14" s="39"/>
      <c r="S14" s="39"/>
      <c r="T14" s="22"/>
      <c r="U14" s="22"/>
      <c r="V14" s="77"/>
      <c r="W14" s="77"/>
      <c r="X14" s="22"/>
      <c r="Y14" s="22"/>
      <c r="Z14" s="22"/>
      <c r="AA14" s="22"/>
      <c r="AB14" s="22"/>
      <c r="AC14" s="22"/>
      <c r="AD14" s="22"/>
      <c r="AE14" s="22"/>
      <c r="AF14" s="77"/>
      <c r="AG14" s="77"/>
      <c r="AH14" s="77"/>
      <c r="AI14" s="77"/>
      <c r="AJ14" s="77"/>
    </row>
    <row r="15" spans="1:36" x14ac:dyDescent="0.25">
      <c r="A15" s="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22"/>
      <c r="P15" s="39"/>
      <c r="Q15" s="42"/>
      <c r="R15" s="39"/>
      <c r="S15" s="39"/>
      <c r="T15" s="22"/>
      <c r="U15" s="22"/>
      <c r="V15" s="77"/>
      <c r="W15" s="77"/>
      <c r="X15" s="22"/>
      <c r="Y15" s="22"/>
      <c r="Z15" s="22"/>
      <c r="AA15" s="22"/>
      <c r="AB15" s="22"/>
      <c r="AC15" s="22"/>
      <c r="AD15" s="22"/>
      <c r="AE15" s="22"/>
      <c r="AF15" s="77"/>
      <c r="AG15" s="77"/>
      <c r="AH15" s="77"/>
      <c r="AI15" s="77"/>
      <c r="AJ15" s="77"/>
    </row>
    <row r="16" spans="1:36" x14ac:dyDescent="0.25">
      <c r="A16" s="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2"/>
      <c r="P16" s="39"/>
      <c r="Q16" s="42"/>
      <c r="R16" s="39"/>
      <c r="S16" s="39"/>
      <c r="T16" s="22"/>
      <c r="U16" s="22"/>
      <c r="V16" s="77"/>
      <c r="W16" s="77"/>
      <c r="X16" s="22"/>
      <c r="Y16" s="22"/>
      <c r="Z16" s="22"/>
      <c r="AA16" s="22"/>
      <c r="AB16" s="22"/>
      <c r="AC16" s="22"/>
      <c r="AD16" s="22"/>
      <c r="AE16" s="22"/>
      <c r="AF16" s="77"/>
      <c r="AG16" s="77"/>
      <c r="AH16" s="77"/>
      <c r="AI16" s="77"/>
      <c r="AJ16" s="77"/>
    </row>
    <row r="17" spans="1:36" x14ac:dyDescent="0.25">
      <c r="A17" s="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2"/>
      <c r="P17" s="39"/>
      <c r="Q17" s="42"/>
      <c r="R17" s="39"/>
      <c r="S17" s="39"/>
      <c r="T17" s="22"/>
      <c r="U17" s="22"/>
      <c r="V17" s="77"/>
      <c r="W17" s="77"/>
      <c r="X17" s="22"/>
      <c r="Y17" s="22"/>
      <c r="Z17" s="22"/>
      <c r="AA17" s="22"/>
      <c r="AB17" s="22"/>
      <c r="AC17" s="22"/>
      <c r="AD17" s="22"/>
      <c r="AE17" s="22"/>
      <c r="AF17" s="77"/>
      <c r="AG17" s="77"/>
      <c r="AH17" s="77"/>
      <c r="AI17" s="77"/>
      <c r="AJ17" s="77"/>
    </row>
    <row r="18" spans="1:36" x14ac:dyDescent="0.25">
      <c r="A18" s="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2"/>
      <c r="P18" s="39"/>
      <c r="Q18" s="42"/>
      <c r="R18" s="39"/>
      <c r="S18" s="39"/>
      <c r="T18" s="22"/>
      <c r="U18" s="22"/>
      <c r="V18" s="77"/>
      <c r="W18" s="77"/>
      <c r="X18" s="22"/>
      <c r="Y18" s="22"/>
      <c r="Z18" s="22"/>
      <c r="AA18" s="22"/>
      <c r="AB18" s="22"/>
      <c r="AC18" s="22"/>
      <c r="AD18" s="22"/>
      <c r="AE18" s="22"/>
      <c r="AF18" s="77"/>
      <c r="AG18" s="77"/>
      <c r="AH18" s="77"/>
      <c r="AI18" s="77"/>
      <c r="AJ18" s="77"/>
    </row>
    <row r="19" spans="1:36" x14ac:dyDescent="0.25">
      <c r="A19" s="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2"/>
      <c r="P19" s="39"/>
      <c r="Q19" s="42"/>
      <c r="R19" s="39"/>
      <c r="S19" s="39"/>
      <c r="T19" s="22"/>
      <c r="U19" s="22"/>
      <c r="V19" s="77"/>
      <c r="W19" s="77"/>
      <c r="X19" s="22"/>
      <c r="Y19" s="22"/>
      <c r="Z19" s="22"/>
      <c r="AA19" s="22"/>
      <c r="AB19" s="22"/>
      <c r="AC19" s="22"/>
      <c r="AD19" s="22"/>
      <c r="AE19" s="22"/>
      <c r="AF19" s="77"/>
      <c r="AG19" s="77"/>
      <c r="AH19" s="77"/>
      <c r="AI19" s="77"/>
      <c r="AJ19" s="77"/>
    </row>
    <row r="20" spans="1:36" x14ac:dyDescent="0.25">
      <c r="A20" s="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2"/>
      <c r="P20" s="39"/>
      <c r="Q20" s="42"/>
      <c r="R20" s="39"/>
      <c r="S20" s="39"/>
      <c r="T20" s="22"/>
      <c r="U20" s="22"/>
      <c r="V20" s="77"/>
      <c r="W20" s="77"/>
      <c r="X20" s="22"/>
      <c r="Y20" s="22"/>
      <c r="Z20" s="22"/>
      <c r="AA20" s="22"/>
      <c r="AB20" s="22"/>
      <c r="AC20" s="22"/>
      <c r="AD20" s="22"/>
      <c r="AE20" s="22"/>
      <c r="AF20" s="77"/>
      <c r="AG20" s="77"/>
      <c r="AH20" s="77"/>
      <c r="AI20" s="77"/>
      <c r="AJ20" s="77"/>
    </row>
    <row r="21" spans="1:36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2"/>
      <c r="P21" s="39"/>
      <c r="Q21" s="42"/>
      <c r="R21" s="39"/>
      <c r="S21" s="39"/>
      <c r="T21" s="22"/>
      <c r="U21" s="22"/>
      <c r="V21" s="77"/>
      <c r="W21" s="77"/>
      <c r="X21" s="22"/>
      <c r="Y21" s="22"/>
      <c r="Z21" s="22"/>
      <c r="AA21" s="22"/>
      <c r="AB21" s="22"/>
      <c r="AC21" s="22"/>
      <c r="AD21" s="22"/>
      <c r="AE21" s="22"/>
      <c r="AF21" s="77"/>
      <c r="AG21" s="77"/>
      <c r="AH21" s="77"/>
      <c r="AI21" s="77"/>
      <c r="AJ21" s="77"/>
    </row>
    <row r="22" spans="1:36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2"/>
      <c r="P22" s="39"/>
      <c r="Q22" s="42"/>
      <c r="R22" s="39"/>
      <c r="S22" s="39"/>
      <c r="T22" s="22"/>
      <c r="U22" s="22"/>
      <c r="V22" s="77"/>
      <c r="W22" s="77"/>
      <c r="X22" s="22"/>
      <c r="Y22" s="22"/>
      <c r="Z22" s="22"/>
      <c r="AA22" s="22"/>
      <c r="AB22" s="22"/>
      <c r="AC22" s="22"/>
      <c r="AD22" s="22"/>
      <c r="AE22" s="22"/>
      <c r="AF22" s="77"/>
      <c r="AG22" s="77"/>
      <c r="AH22" s="77"/>
      <c r="AI22" s="77"/>
      <c r="AJ22" s="77"/>
    </row>
    <row r="23" spans="1:36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2"/>
      <c r="P23" s="39"/>
      <c r="Q23" s="42"/>
      <c r="R23" s="39"/>
      <c r="S23" s="39"/>
      <c r="T23" s="22"/>
      <c r="U23" s="22"/>
      <c r="V23" s="77"/>
      <c r="W23" s="77"/>
      <c r="X23" s="22"/>
      <c r="Y23" s="22"/>
      <c r="Z23" s="22"/>
      <c r="AA23" s="22"/>
      <c r="AB23" s="22"/>
      <c r="AC23" s="22"/>
      <c r="AD23" s="22"/>
      <c r="AE23" s="22"/>
      <c r="AF23" s="77"/>
      <c r="AG23" s="77"/>
      <c r="AH23" s="77"/>
      <c r="AI23" s="77"/>
      <c r="AJ23" s="77"/>
    </row>
    <row r="24" spans="1:36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2"/>
      <c r="P24" s="39"/>
      <c r="Q24" s="42"/>
      <c r="R24" s="39"/>
      <c r="S24" s="39"/>
      <c r="T24" s="22"/>
      <c r="U24" s="22"/>
      <c r="V24" s="77"/>
      <c r="W24" s="77"/>
      <c r="X24" s="22"/>
      <c r="Y24" s="22"/>
      <c r="Z24" s="22"/>
      <c r="AA24" s="22"/>
      <c r="AB24" s="22"/>
      <c r="AC24" s="22"/>
      <c r="AD24" s="22"/>
      <c r="AE24" s="22"/>
      <c r="AF24" s="77"/>
      <c r="AG24" s="77"/>
      <c r="AH24" s="77"/>
      <c r="AI24" s="77"/>
      <c r="AJ24" s="77"/>
    </row>
    <row r="25" spans="1:36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2"/>
      <c r="P25" s="39"/>
      <c r="Q25" s="42"/>
      <c r="R25" s="39"/>
      <c r="S25" s="39"/>
      <c r="T25" s="22"/>
      <c r="U25" s="22"/>
      <c r="V25" s="77"/>
      <c r="W25" s="77"/>
      <c r="X25" s="22"/>
      <c r="Y25" s="22"/>
      <c r="Z25" s="22"/>
      <c r="AA25" s="22"/>
      <c r="AB25" s="22"/>
      <c r="AC25" s="22"/>
      <c r="AD25" s="22"/>
      <c r="AE25" s="22"/>
      <c r="AF25" s="77"/>
      <c r="AG25" s="77"/>
      <c r="AH25" s="77"/>
      <c r="AI25" s="77"/>
      <c r="AJ25" s="77"/>
    </row>
    <row r="26" spans="1:36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2"/>
      <c r="P26" s="39"/>
      <c r="Q26" s="42"/>
      <c r="R26" s="39"/>
      <c r="S26" s="39"/>
      <c r="T26" s="22"/>
      <c r="U26" s="22"/>
      <c r="V26" s="77"/>
      <c r="W26" s="77"/>
      <c r="X26" s="22"/>
      <c r="Y26" s="22"/>
      <c r="Z26" s="22"/>
      <c r="AA26" s="22"/>
      <c r="AB26" s="22"/>
      <c r="AC26" s="22"/>
      <c r="AD26" s="22"/>
      <c r="AE26" s="22"/>
      <c r="AF26" s="77"/>
      <c r="AG26" s="77"/>
      <c r="AH26" s="77"/>
      <c r="AI26" s="77"/>
      <c r="AJ26" s="77"/>
    </row>
    <row r="27" spans="1:36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2"/>
      <c r="P27" s="39"/>
      <c r="Q27" s="42"/>
      <c r="R27" s="39"/>
      <c r="S27" s="39"/>
      <c r="T27" s="22"/>
      <c r="U27" s="22"/>
      <c r="V27" s="77"/>
      <c r="W27" s="77"/>
      <c r="X27" s="22"/>
      <c r="Y27" s="22"/>
      <c r="Z27" s="22"/>
      <c r="AA27" s="22"/>
      <c r="AB27" s="22"/>
      <c r="AC27" s="22"/>
      <c r="AD27" s="22"/>
      <c r="AE27" s="22"/>
      <c r="AF27" s="77"/>
      <c r="AG27" s="77"/>
      <c r="AH27" s="77"/>
      <c r="AI27" s="77"/>
      <c r="AJ27" s="77"/>
    </row>
    <row r="28" spans="1:36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2"/>
      <c r="P28" s="39"/>
      <c r="Q28" s="42"/>
      <c r="R28" s="39"/>
      <c r="S28" s="39"/>
      <c r="T28" s="22"/>
      <c r="U28" s="22"/>
      <c r="V28" s="77"/>
      <c r="W28" s="77"/>
      <c r="X28" s="22"/>
      <c r="Y28" s="22"/>
      <c r="Z28" s="22"/>
      <c r="AA28" s="22"/>
      <c r="AB28" s="22"/>
      <c r="AC28" s="22"/>
      <c r="AD28" s="22"/>
      <c r="AE28" s="22"/>
      <c r="AF28" s="77"/>
      <c r="AG28" s="77"/>
      <c r="AH28" s="77"/>
      <c r="AI28" s="77"/>
      <c r="AJ28" s="77"/>
    </row>
    <row r="29" spans="1:36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2"/>
      <c r="P29" s="39"/>
      <c r="Q29" s="42"/>
      <c r="R29" s="39"/>
      <c r="S29" s="39"/>
      <c r="T29" s="22"/>
      <c r="U29" s="22"/>
      <c r="V29" s="77"/>
      <c r="W29" s="77"/>
      <c r="X29" s="22"/>
      <c r="Y29" s="22"/>
      <c r="Z29" s="22"/>
      <c r="AA29" s="22"/>
      <c r="AB29" s="22"/>
      <c r="AC29" s="22"/>
      <c r="AD29" s="22"/>
      <c r="AE29" s="22"/>
      <c r="AF29" s="77"/>
      <c r="AG29" s="77"/>
      <c r="AH29" s="77"/>
      <c r="AI29" s="77"/>
      <c r="AJ29" s="77"/>
    </row>
    <row r="30" spans="1:36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2"/>
      <c r="P30" s="39"/>
      <c r="Q30" s="42"/>
      <c r="R30" s="39"/>
      <c r="S30" s="39"/>
      <c r="T30" s="22"/>
      <c r="U30" s="22"/>
      <c r="V30" s="77"/>
      <c r="W30" s="77"/>
      <c r="X30" s="22"/>
      <c r="Y30" s="22"/>
      <c r="Z30" s="22"/>
      <c r="AA30" s="22"/>
      <c r="AB30" s="22"/>
      <c r="AC30" s="22"/>
      <c r="AD30" s="22"/>
      <c r="AE30" s="22"/>
      <c r="AF30" s="77"/>
      <c r="AG30" s="77"/>
      <c r="AH30" s="77"/>
      <c r="AI30" s="77"/>
      <c r="AJ30" s="77"/>
    </row>
    <row r="31" spans="1:36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2"/>
      <c r="P31" s="39"/>
      <c r="Q31" s="42"/>
      <c r="R31" s="39"/>
      <c r="S31" s="39"/>
      <c r="T31" s="22"/>
      <c r="U31" s="22"/>
      <c r="V31" s="77"/>
      <c r="W31" s="77"/>
      <c r="X31" s="22"/>
      <c r="Y31" s="22"/>
      <c r="Z31" s="22"/>
      <c r="AA31" s="22"/>
      <c r="AB31" s="22"/>
      <c r="AC31" s="22"/>
      <c r="AD31" s="22"/>
      <c r="AE31" s="22"/>
      <c r="AF31" s="77"/>
      <c r="AG31" s="77"/>
      <c r="AH31" s="77"/>
      <c r="AI31" s="77"/>
      <c r="AJ31" s="77"/>
    </row>
    <row r="32" spans="1:36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2"/>
      <c r="P32" s="39"/>
      <c r="Q32" s="42"/>
      <c r="R32" s="39"/>
      <c r="S32" s="39"/>
      <c r="T32" s="22"/>
      <c r="U32" s="22"/>
      <c r="V32" s="77"/>
      <c r="W32" s="77"/>
      <c r="X32" s="22"/>
      <c r="Y32" s="22"/>
      <c r="Z32" s="22"/>
      <c r="AA32" s="22"/>
      <c r="AB32" s="22"/>
      <c r="AC32" s="22"/>
      <c r="AD32" s="22"/>
      <c r="AE32" s="22"/>
      <c r="AF32" s="77"/>
      <c r="AG32" s="77"/>
      <c r="AH32" s="77"/>
      <c r="AI32" s="77"/>
      <c r="AJ32" s="77"/>
    </row>
    <row r="33" spans="1:36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2"/>
      <c r="P33" s="39"/>
      <c r="Q33" s="42"/>
      <c r="R33" s="39"/>
      <c r="S33" s="39"/>
      <c r="T33" s="22"/>
      <c r="U33" s="22"/>
      <c r="V33" s="77"/>
      <c r="W33" s="77"/>
      <c r="X33" s="22"/>
      <c r="Y33" s="22"/>
      <c r="Z33" s="22"/>
      <c r="AA33" s="22"/>
      <c r="AB33" s="22"/>
      <c r="AC33" s="22"/>
      <c r="AD33" s="22"/>
      <c r="AE33" s="22"/>
      <c r="AF33" s="77"/>
      <c r="AG33" s="77"/>
      <c r="AH33" s="77"/>
      <c r="AI33" s="77"/>
      <c r="AJ33" s="77"/>
    </row>
    <row r="34" spans="1:36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2"/>
      <c r="P34" s="39"/>
      <c r="Q34" s="42"/>
      <c r="R34" s="39"/>
      <c r="S34" s="39"/>
      <c r="T34" s="22"/>
      <c r="U34" s="22"/>
      <c r="V34" s="77"/>
      <c r="W34" s="77"/>
      <c r="X34" s="22"/>
      <c r="Y34" s="22"/>
      <c r="Z34" s="22"/>
      <c r="AA34" s="22"/>
      <c r="AB34" s="22"/>
      <c r="AC34" s="22"/>
      <c r="AD34" s="22"/>
      <c r="AE34" s="22"/>
      <c r="AF34" s="77"/>
      <c r="AG34" s="77"/>
      <c r="AH34" s="77"/>
      <c r="AI34" s="77"/>
      <c r="AJ34" s="77"/>
    </row>
    <row r="35" spans="1:36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2"/>
      <c r="P35" s="39"/>
      <c r="Q35" s="42"/>
      <c r="R35" s="39"/>
      <c r="S35" s="39"/>
      <c r="T35" s="22"/>
      <c r="U35" s="22"/>
      <c r="V35" s="77"/>
      <c r="W35" s="77"/>
      <c r="X35" s="22"/>
      <c r="Y35" s="22"/>
      <c r="Z35" s="22"/>
      <c r="AA35" s="22"/>
      <c r="AB35" s="22"/>
      <c r="AC35" s="22"/>
      <c r="AD35" s="22"/>
      <c r="AE35" s="22"/>
      <c r="AF35" s="77"/>
      <c r="AG35" s="77"/>
      <c r="AH35" s="77"/>
      <c r="AI35" s="77"/>
      <c r="AJ35" s="77"/>
    </row>
    <row r="36" spans="1:36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2"/>
      <c r="P36" s="39"/>
      <c r="Q36" s="42"/>
      <c r="R36" s="39"/>
      <c r="S36" s="39"/>
      <c r="T36" s="22"/>
      <c r="U36" s="22"/>
      <c r="V36" s="77"/>
      <c r="W36" s="77"/>
      <c r="X36" s="22"/>
      <c r="Y36" s="22"/>
      <c r="Z36" s="22"/>
      <c r="AA36" s="22"/>
      <c r="AB36" s="22"/>
      <c r="AC36" s="22"/>
      <c r="AD36" s="22"/>
      <c r="AE36" s="22"/>
      <c r="AF36" s="77"/>
      <c r="AG36" s="77"/>
      <c r="AH36" s="77"/>
      <c r="AI36" s="77"/>
      <c r="AJ36" s="77"/>
    </row>
    <row r="37" spans="1:36" x14ac:dyDescent="0.25">
      <c r="A37" s="8"/>
      <c r="AF37" s="77"/>
      <c r="AG37" s="77"/>
      <c r="AH37" s="77"/>
      <c r="AI37" s="77"/>
      <c r="AJ37" s="77"/>
    </row>
    <row r="38" spans="1:36" x14ac:dyDescent="0.25">
      <c r="A38" s="8"/>
      <c r="AF38" s="77"/>
      <c r="AG38" s="77"/>
      <c r="AH38" s="77"/>
      <c r="AI38" s="77"/>
      <c r="AJ38" s="77"/>
    </row>
    <row r="39" spans="1:36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2"/>
      <c r="P39" s="39"/>
      <c r="Q39" s="42"/>
      <c r="R39" s="39"/>
      <c r="S39" s="39"/>
      <c r="T39" s="22"/>
      <c r="U39" s="22"/>
      <c r="V39" s="77"/>
      <c r="W39" s="77"/>
      <c r="X39" s="22"/>
      <c r="Y39" s="22"/>
      <c r="Z39" s="22"/>
      <c r="AA39" s="22"/>
      <c r="AB39" s="22"/>
      <c r="AC39" s="22"/>
      <c r="AD39" s="22"/>
      <c r="AE39" s="22"/>
      <c r="AF39" s="77"/>
      <c r="AG39" s="77"/>
      <c r="AH39" s="77"/>
      <c r="AI39" s="77"/>
      <c r="AJ39" s="77"/>
    </row>
    <row r="40" spans="1:36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2"/>
      <c r="P40" s="39"/>
      <c r="Q40" s="42"/>
      <c r="R40" s="39"/>
      <c r="S40" s="39"/>
      <c r="T40" s="22"/>
      <c r="U40" s="22"/>
      <c r="V40" s="77"/>
      <c r="W40" s="77"/>
      <c r="X40" s="22"/>
      <c r="Y40" s="22"/>
      <c r="Z40" s="22"/>
      <c r="AA40" s="22"/>
      <c r="AB40" s="22"/>
      <c r="AC40" s="22"/>
      <c r="AD40" s="22"/>
      <c r="AE40" s="22"/>
      <c r="AF40" s="77"/>
      <c r="AG40" s="77"/>
      <c r="AH40" s="77"/>
      <c r="AI40" s="77"/>
      <c r="AJ40" s="77"/>
    </row>
    <row r="41" spans="1:36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AF41" s="77"/>
      <c r="AG41" s="77"/>
      <c r="AH41" s="77"/>
      <c r="AI41" s="77"/>
      <c r="AJ41" s="77"/>
    </row>
    <row r="42" spans="1:36" x14ac:dyDescent="0.25">
      <c r="AF42" s="77"/>
      <c r="AG42" s="77"/>
      <c r="AH42" s="77"/>
      <c r="AI42" s="77"/>
      <c r="AJ42" s="77"/>
    </row>
    <row r="43" spans="1:36" x14ac:dyDescent="0.25">
      <c r="AF43" s="77"/>
      <c r="AG43" s="77"/>
      <c r="AH43" s="77"/>
      <c r="AI43" s="77"/>
      <c r="AJ43" s="77"/>
    </row>
    <row r="44" spans="1:36" x14ac:dyDescent="0.25">
      <c r="AF44" s="77"/>
      <c r="AG44" s="77"/>
      <c r="AH44" s="77"/>
      <c r="AI44" s="77"/>
      <c r="AJ44" s="77"/>
    </row>
    <row r="45" spans="1:36" x14ac:dyDescent="0.25">
      <c r="AF45" s="77"/>
      <c r="AG45" s="77"/>
      <c r="AH45" s="77"/>
      <c r="AI45" s="77"/>
      <c r="AJ45" s="77"/>
    </row>
    <row r="46" spans="1:36" x14ac:dyDescent="0.25">
      <c r="AF46" s="77"/>
      <c r="AG46" s="77"/>
      <c r="AH46" s="77"/>
      <c r="AI46" s="77"/>
      <c r="AJ46" s="77"/>
    </row>
    <row r="47" spans="1:36" x14ac:dyDescent="0.25">
      <c r="AF47" s="77"/>
      <c r="AG47" s="77"/>
      <c r="AH47" s="77"/>
      <c r="AI47" s="77"/>
      <c r="AJ47" s="77"/>
    </row>
    <row r="48" spans="1:36" x14ac:dyDescent="0.25">
      <c r="AF48" s="77"/>
      <c r="AG48" s="77"/>
      <c r="AH48" s="77"/>
      <c r="AI48" s="77"/>
      <c r="AJ48" s="77"/>
    </row>
    <row r="49" spans="32:36" x14ac:dyDescent="0.25">
      <c r="AF49" s="77"/>
      <c r="AG49" s="77"/>
      <c r="AH49" s="77"/>
      <c r="AI49" s="77"/>
      <c r="AJ49" s="77"/>
    </row>
    <row r="50" spans="32:36" x14ac:dyDescent="0.25">
      <c r="AF50" s="77"/>
      <c r="AG50" s="77"/>
      <c r="AH50" s="77"/>
      <c r="AI50" s="77"/>
      <c r="AJ50" s="77"/>
    </row>
    <row r="51" spans="32:36" x14ac:dyDescent="0.25">
      <c r="AF51" s="77"/>
      <c r="AG51" s="77"/>
      <c r="AH51" s="77"/>
      <c r="AI51" s="77"/>
      <c r="AJ51" s="77"/>
    </row>
    <row r="52" spans="32:36" x14ac:dyDescent="0.25">
      <c r="AF52" s="77"/>
      <c r="AG52" s="77"/>
      <c r="AH52" s="77"/>
      <c r="AI52" s="77"/>
      <c r="AJ52" s="77"/>
    </row>
    <row r="53" spans="32:36" x14ac:dyDescent="0.25">
      <c r="AF53" s="77"/>
      <c r="AG53" s="77"/>
      <c r="AH53" s="77"/>
      <c r="AI53" s="77"/>
      <c r="AJ53" s="77"/>
    </row>
    <row r="54" spans="32:36" x14ac:dyDescent="0.25">
      <c r="AF54" s="77"/>
      <c r="AG54" s="77"/>
      <c r="AH54" s="77"/>
      <c r="AI54" s="77"/>
      <c r="AJ54" s="77"/>
    </row>
    <row r="55" spans="32:36" x14ac:dyDescent="0.25">
      <c r="AF55" s="77"/>
      <c r="AG55" s="77"/>
      <c r="AH55" s="77"/>
      <c r="AI55" s="77"/>
      <c r="AJ55" s="77"/>
    </row>
    <row r="56" spans="32:36" x14ac:dyDescent="0.25">
      <c r="AF56" s="77"/>
      <c r="AG56" s="77"/>
      <c r="AH56" s="77"/>
      <c r="AI56" s="77"/>
      <c r="AJ56" s="77"/>
    </row>
    <row r="57" spans="32:36" x14ac:dyDescent="0.25">
      <c r="AF57" s="77"/>
      <c r="AG57" s="77"/>
      <c r="AH57" s="77"/>
      <c r="AI57" s="77"/>
      <c r="AJ57" s="77"/>
    </row>
    <row r="58" spans="32:36" x14ac:dyDescent="0.25">
      <c r="AF58" s="77"/>
      <c r="AG58" s="77"/>
      <c r="AH58" s="77"/>
      <c r="AI58" s="77"/>
      <c r="AJ58" s="77"/>
    </row>
    <row r="59" spans="32:36" x14ac:dyDescent="0.25">
      <c r="AF59" s="77"/>
      <c r="AG59" s="77"/>
      <c r="AH59" s="77"/>
      <c r="AI59" s="77"/>
      <c r="AJ59" s="77"/>
    </row>
    <row r="60" spans="32:36" x14ac:dyDescent="0.25">
      <c r="AF60" s="77"/>
      <c r="AG60" s="77"/>
      <c r="AH60" s="77"/>
      <c r="AI60" s="77"/>
      <c r="AJ60" s="77"/>
    </row>
    <row r="61" spans="32:36" x14ac:dyDescent="0.25">
      <c r="AF61" s="77"/>
      <c r="AG61" s="77"/>
      <c r="AH61" s="77"/>
      <c r="AI61" s="77"/>
      <c r="AJ61" s="77"/>
    </row>
    <row r="62" spans="32:36" x14ac:dyDescent="0.25">
      <c r="AF62" s="77"/>
      <c r="AG62" s="77"/>
      <c r="AH62" s="77"/>
      <c r="AI62" s="77"/>
      <c r="AJ62" s="77"/>
    </row>
    <row r="63" spans="32:36" x14ac:dyDescent="0.25">
      <c r="AF63" s="77"/>
      <c r="AG63" s="77"/>
      <c r="AH63" s="77"/>
      <c r="AI63" s="77"/>
      <c r="AJ63" s="77"/>
    </row>
    <row r="64" spans="32:36" x14ac:dyDescent="0.25">
      <c r="AF64" s="77"/>
      <c r="AG64" s="77"/>
      <c r="AH64" s="77"/>
      <c r="AI64" s="77"/>
      <c r="AJ64" s="77"/>
    </row>
    <row r="65" spans="32:36" x14ac:dyDescent="0.25">
      <c r="AF65" s="77"/>
      <c r="AG65" s="77"/>
      <c r="AH65" s="77"/>
      <c r="AI65" s="77"/>
      <c r="AJ65" s="77"/>
    </row>
    <row r="66" spans="32:36" x14ac:dyDescent="0.25">
      <c r="AF66" s="77"/>
      <c r="AG66" s="77"/>
      <c r="AH66" s="77"/>
      <c r="AI66" s="77"/>
      <c r="AJ66" s="77"/>
    </row>
    <row r="67" spans="32:36" x14ac:dyDescent="0.25">
      <c r="AF67" s="77"/>
      <c r="AG67" s="77"/>
      <c r="AH67" s="77"/>
      <c r="AI67" s="77"/>
      <c r="AJ67" s="77"/>
    </row>
    <row r="68" spans="32:36" x14ac:dyDescent="0.25">
      <c r="AF68" s="77"/>
      <c r="AG68" s="77"/>
      <c r="AH68" s="77"/>
      <c r="AI68" s="77"/>
      <c r="AJ68" s="77"/>
    </row>
    <row r="69" spans="32:36" x14ac:dyDescent="0.25">
      <c r="AF69" s="77"/>
      <c r="AG69" s="77"/>
      <c r="AH69" s="77"/>
      <c r="AI69" s="77"/>
      <c r="AJ69" s="77"/>
    </row>
    <row r="70" spans="32:36" x14ac:dyDescent="0.25">
      <c r="AF70" s="77"/>
      <c r="AG70" s="77"/>
      <c r="AH70" s="77"/>
      <c r="AI70" s="77"/>
      <c r="AJ70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zoomScale="90" zoomScaleNormal="90" workbookViewId="0"/>
  </sheetViews>
  <sheetFormatPr defaultRowHeight="15" x14ac:dyDescent="0.25"/>
  <cols>
    <col min="1" max="1" width="0.7109375" style="7" customWidth="1"/>
    <col min="2" max="2" width="29.42578125" style="80" customWidth="1"/>
    <col min="3" max="3" width="24.140625" style="78" customWidth="1"/>
    <col min="4" max="4" width="10.5703125" style="154" customWidth="1"/>
    <col min="5" max="5" width="8.140625" style="154" customWidth="1"/>
    <col min="6" max="6" width="0.7109375" style="27" customWidth="1"/>
    <col min="7" max="11" width="5.28515625" style="78" customWidth="1"/>
    <col min="12" max="12" width="6.42578125" style="78" customWidth="1"/>
    <col min="13" max="21" width="5.28515625" style="78" customWidth="1"/>
    <col min="22" max="22" width="9.85546875" style="78" customWidth="1"/>
    <col min="23" max="23" width="22.28515625" style="154" customWidth="1"/>
    <col min="24" max="24" width="9.7109375" style="78" customWidth="1"/>
    <col min="25" max="30" width="9.140625" style="153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.140625" customWidth="1"/>
    <col min="262" max="262" width="1.140625" customWidth="1"/>
    <col min="263" max="277" width="5.28515625" customWidth="1"/>
    <col min="278" max="278" width="9.85546875" customWidth="1"/>
    <col min="279" max="279" width="22.28515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.140625" customWidth="1"/>
    <col min="518" max="518" width="1.140625" customWidth="1"/>
    <col min="519" max="533" width="5.28515625" customWidth="1"/>
    <col min="534" max="534" width="9.85546875" customWidth="1"/>
    <col min="535" max="535" width="22.28515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.140625" customWidth="1"/>
    <col min="774" max="774" width="1.140625" customWidth="1"/>
    <col min="775" max="789" width="5.28515625" customWidth="1"/>
    <col min="790" max="790" width="9.85546875" customWidth="1"/>
    <col min="791" max="791" width="22.28515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.140625" customWidth="1"/>
    <col min="1030" max="1030" width="1.140625" customWidth="1"/>
    <col min="1031" max="1045" width="5.28515625" customWidth="1"/>
    <col min="1046" max="1046" width="9.85546875" customWidth="1"/>
    <col min="1047" max="1047" width="22.28515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.140625" customWidth="1"/>
    <col min="1286" max="1286" width="1.140625" customWidth="1"/>
    <col min="1287" max="1301" width="5.28515625" customWidth="1"/>
    <col min="1302" max="1302" width="9.85546875" customWidth="1"/>
    <col min="1303" max="1303" width="22.28515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.140625" customWidth="1"/>
    <col min="1542" max="1542" width="1.140625" customWidth="1"/>
    <col min="1543" max="1557" width="5.28515625" customWidth="1"/>
    <col min="1558" max="1558" width="9.85546875" customWidth="1"/>
    <col min="1559" max="1559" width="22.28515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.140625" customWidth="1"/>
    <col min="1798" max="1798" width="1.140625" customWidth="1"/>
    <col min="1799" max="1813" width="5.28515625" customWidth="1"/>
    <col min="1814" max="1814" width="9.85546875" customWidth="1"/>
    <col min="1815" max="1815" width="22.28515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.140625" customWidth="1"/>
    <col min="2054" max="2054" width="1.140625" customWidth="1"/>
    <col min="2055" max="2069" width="5.28515625" customWidth="1"/>
    <col min="2070" max="2070" width="9.85546875" customWidth="1"/>
    <col min="2071" max="2071" width="22.28515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.140625" customWidth="1"/>
    <col min="2310" max="2310" width="1.140625" customWidth="1"/>
    <col min="2311" max="2325" width="5.28515625" customWidth="1"/>
    <col min="2326" max="2326" width="9.85546875" customWidth="1"/>
    <col min="2327" max="2327" width="22.28515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.140625" customWidth="1"/>
    <col min="2566" max="2566" width="1.140625" customWidth="1"/>
    <col min="2567" max="2581" width="5.28515625" customWidth="1"/>
    <col min="2582" max="2582" width="9.85546875" customWidth="1"/>
    <col min="2583" max="2583" width="22.28515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.140625" customWidth="1"/>
    <col min="2822" max="2822" width="1.140625" customWidth="1"/>
    <col min="2823" max="2837" width="5.28515625" customWidth="1"/>
    <col min="2838" max="2838" width="9.85546875" customWidth="1"/>
    <col min="2839" max="2839" width="22.28515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.140625" customWidth="1"/>
    <col min="3078" max="3078" width="1.140625" customWidth="1"/>
    <col min="3079" max="3093" width="5.28515625" customWidth="1"/>
    <col min="3094" max="3094" width="9.85546875" customWidth="1"/>
    <col min="3095" max="3095" width="22.28515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.140625" customWidth="1"/>
    <col min="3334" max="3334" width="1.140625" customWidth="1"/>
    <col min="3335" max="3349" width="5.28515625" customWidth="1"/>
    <col min="3350" max="3350" width="9.85546875" customWidth="1"/>
    <col min="3351" max="3351" width="22.28515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.140625" customWidth="1"/>
    <col min="3590" max="3590" width="1.140625" customWidth="1"/>
    <col min="3591" max="3605" width="5.28515625" customWidth="1"/>
    <col min="3606" max="3606" width="9.85546875" customWidth="1"/>
    <col min="3607" max="3607" width="22.28515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.140625" customWidth="1"/>
    <col min="3846" max="3846" width="1.140625" customWidth="1"/>
    <col min="3847" max="3861" width="5.28515625" customWidth="1"/>
    <col min="3862" max="3862" width="9.85546875" customWidth="1"/>
    <col min="3863" max="3863" width="22.28515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.140625" customWidth="1"/>
    <col min="4102" max="4102" width="1.140625" customWidth="1"/>
    <col min="4103" max="4117" width="5.28515625" customWidth="1"/>
    <col min="4118" max="4118" width="9.85546875" customWidth="1"/>
    <col min="4119" max="4119" width="22.28515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.140625" customWidth="1"/>
    <col min="4358" max="4358" width="1.140625" customWidth="1"/>
    <col min="4359" max="4373" width="5.28515625" customWidth="1"/>
    <col min="4374" max="4374" width="9.85546875" customWidth="1"/>
    <col min="4375" max="4375" width="22.28515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.140625" customWidth="1"/>
    <col min="4614" max="4614" width="1.140625" customWidth="1"/>
    <col min="4615" max="4629" width="5.28515625" customWidth="1"/>
    <col min="4630" max="4630" width="9.85546875" customWidth="1"/>
    <col min="4631" max="4631" width="22.28515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.140625" customWidth="1"/>
    <col min="4870" max="4870" width="1.140625" customWidth="1"/>
    <col min="4871" max="4885" width="5.28515625" customWidth="1"/>
    <col min="4886" max="4886" width="9.85546875" customWidth="1"/>
    <col min="4887" max="4887" width="22.28515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.140625" customWidth="1"/>
    <col min="5126" max="5126" width="1.140625" customWidth="1"/>
    <col min="5127" max="5141" width="5.28515625" customWidth="1"/>
    <col min="5142" max="5142" width="9.85546875" customWidth="1"/>
    <col min="5143" max="5143" width="22.28515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.140625" customWidth="1"/>
    <col min="5382" max="5382" width="1.140625" customWidth="1"/>
    <col min="5383" max="5397" width="5.28515625" customWidth="1"/>
    <col min="5398" max="5398" width="9.85546875" customWidth="1"/>
    <col min="5399" max="5399" width="22.28515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.140625" customWidth="1"/>
    <col min="5638" max="5638" width="1.140625" customWidth="1"/>
    <col min="5639" max="5653" width="5.28515625" customWidth="1"/>
    <col min="5654" max="5654" width="9.85546875" customWidth="1"/>
    <col min="5655" max="5655" width="22.28515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.140625" customWidth="1"/>
    <col min="5894" max="5894" width="1.140625" customWidth="1"/>
    <col min="5895" max="5909" width="5.28515625" customWidth="1"/>
    <col min="5910" max="5910" width="9.85546875" customWidth="1"/>
    <col min="5911" max="5911" width="22.28515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.140625" customWidth="1"/>
    <col min="6150" max="6150" width="1.140625" customWidth="1"/>
    <col min="6151" max="6165" width="5.28515625" customWidth="1"/>
    <col min="6166" max="6166" width="9.85546875" customWidth="1"/>
    <col min="6167" max="6167" width="22.28515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.140625" customWidth="1"/>
    <col min="6406" max="6406" width="1.140625" customWidth="1"/>
    <col min="6407" max="6421" width="5.28515625" customWidth="1"/>
    <col min="6422" max="6422" width="9.85546875" customWidth="1"/>
    <col min="6423" max="6423" width="22.28515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.140625" customWidth="1"/>
    <col min="6662" max="6662" width="1.140625" customWidth="1"/>
    <col min="6663" max="6677" width="5.28515625" customWidth="1"/>
    <col min="6678" max="6678" width="9.85546875" customWidth="1"/>
    <col min="6679" max="6679" width="22.28515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.140625" customWidth="1"/>
    <col min="6918" max="6918" width="1.140625" customWidth="1"/>
    <col min="6919" max="6933" width="5.28515625" customWidth="1"/>
    <col min="6934" max="6934" width="9.85546875" customWidth="1"/>
    <col min="6935" max="6935" width="22.28515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.140625" customWidth="1"/>
    <col min="7174" max="7174" width="1.140625" customWidth="1"/>
    <col min="7175" max="7189" width="5.28515625" customWidth="1"/>
    <col min="7190" max="7190" width="9.85546875" customWidth="1"/>
    <col min="7191" max="7191" width="22.28515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.140625" customWidth="1"/>
    <col min="7430" max="7430" width="1.140625" customWidth="1"/>
    <col min="7431" max="7445" width="5.28515625" customWidth="1"/>
    <col min="7446" max="7446" width="9.85546875" customWidth="1"/>
    <col min="7447" max="7447" width="22.28515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.140625" customWidth="1"/>
    <col min="7686" max="7686" width="1.140625" customWidth="1"/>
    <col min="7687" max="7701" width="5.28515625" customWidth="1"/>
    <col min="7702" max="7702" width="9.85546875" customWidth="1"/>
    <col min="7703" max="7703" width="22.28515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.140625" customWidth="1"/>
    <col min="7942" max="7942" width="1.140625" customWidth="1"/>
    <col min="7943" max="7957" width="5.28515625" customWidth="1"/>
    <col min="7958" max="7958" width="9.85546875" customWidth="1"/>
    <col min="7959" max="7959" width="22.28515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.140625" customWidth="1"/>
    <col min="8198" max="8198" width="1.140625" customWidth="1"/>
    <col min="8199" max="8213" width="5.28515625" customWidth="1"/>
    <col min="8214" max="8214" width="9.85546875" customWidth="1"/>
    <col min="8215" max="8215" width="22.28515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.140625" customWidth="1"/>
    <col min="8454" max="8454" width="1.140625" customWidth="1"/>
    <col min="8455" max="8469" width="5.28515625" customWidth="1"/>
    <col min="8470" max="8470" width="9.85546875" customWidth="1"/>
    <col min="8471" max="8471" width="22.28515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.140625" customWidth="1"/>
    <col min="8710" max="8710" width="1.140625" customWidth="1"/>
    <col min="8711" max="8725" width="5.28515625" customWidth="1"/>
    <col min="8726" max="8726" width="9.85546875" customWidth="1"/>
    <col min="8727" max="8727" width="22.28515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.140625" customWidth="1"/>
    <col min="8966" max="8966" width="1.140625" customWidth="1"/>
    <col min="8967" max="8981" width="5.28515625" customWidth="1"/>
    <col min="8982" max="8982" width="9.85546875" customWidth="1"/>
    <col min="8983" max="8983" width="22.28515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.140625" customWidth="1"/>
    <col min="9222" max="9222" width="1.140625" customWidth="1"/>
    <col min="9223" max="9237" width="5.28515625" customWidth="1"/>
    <col min="9238" max="9238" width="9.85546875" customWidth="1"/>
    <col min="9239" max="9239" width="22.28515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.140625" customWidth="1"/>
    <col min="9478" max="9478" width="1.140625" customWidth="1"/>
    <col min="9479" max="9493" width="5.28515625" customWidth="1"/>
    <col min="9494" max="9494" width="9.85546875" customWidth="1"/>
    <col min="9495" max="9495" width="22.28515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.140625" customWidth="1"/>
    <col min="9734" max="9734" width="1.140625" customWidth="1"/>
    <col min="9735" max="9749" width="5.28515625" customWidth="1"/>
    <col min="9750" max="9750" width="9.85546875" customWidth="1"/>
    <col min="9751" max="9751" width="22.28515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.140625" customWidth="1"/>
    <col min="9990" max="9990" width="1.140625" customWidth="1"/>
    <col min="9991" max="10005" width="5.28515625" customWidth="1"/>
    <col min="10006" max="10006" width="9.85546875" customWidth="1"/>
    <col min="10007" max="10007" width="22.28515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.140625" customWidth="1"/>
    <col min="10246" max="10246" width="1.140625" customWidth="1"/>
    <col min="10247" max="10261" width="5.28515625" customWidth="1"/>
    <col min="10262" max="10262" width="9.85546875" customWidth="1"/>
    <col min="10263" max="10263" width="22.28515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.140625" customWidth="1"/>
    <col min="10502" max="10502" width="1.140625" customWidth="1"/>
    <col min="10503" max="10517" width="5.28515625" customWidth="1"/>
    <col min="10518" max="10518" width="9.85546875" customWidth="1"/>
    <col min="10519" max="10519" width="22.28515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.140625" customWidth="1"/>
    <col min="10758" max="10758" width="1.140625" customWidth="1"/>
    <col min="10759" max="10773" width="5.28515625" customWidth="1"/>
    <col min="10774" max="10774" width="9.85546875" customWidth="1"/>
    <col min="10775" max="10775" width="22.28515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.140625" customWidth="1"/>
    <col min="11014" max="11014" width="1.140625" customWidth="1"/>
    <col min="11015" max="11029" width="5.28515625" customWidth="1"/>
    <col min="11030" max="11030" width="9.85546875" customWidth="1"/>
    <col min="11031" max="11031" width="22.28515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.140625" customWidth="1"/>
    <col min="11270" max="11270" width="1.140625" customWidth="1"/>
    <col min="11271" max="11285" width="5.28515625" customWidth="1"/>
    <col min="11286" max="11286" width="9.85546875" customWidth="1"/>
    <col min="11287" max="11287" width="22.28515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.140625" customWidth="1"/>
    <col min="11526" max="11526" width="1.140625" customWidth="1"/>
    <col min="11527" max="11541" width="5.28515625" customWidth="1"/>
    <col min="11542" max="11542" width="9.85546875" customWidth="1"/>
    <col min="11543" max="11543" width="22.28515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.140625" customWidth="1"/>
    <col min="11782" max="11782" width="1.140625" customWidth="1"/>
    <col min="11783" max="11797" width="5.28515625" customWidth="1"/>
    <col min="11798" max="11798" width="9.85546875" customWidth="1"/>
    <col min="11799" max="11799" width="22.28515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.140625" customWidth="1"/>
    <col min="12038" max="12038" width="1.140625" customWidth="1"/>
    <col min="12039" max="12053" width="5.28515625" customWidth="1"/>
    <col min="12054" max="12054" width="9.85546875" customWidth="1"/>
    <col min="12055" max="12055" width="22.28515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.140625" customWidth="1"/>
    <col min="12294" max="12294" width="1.140625" customWidth="1"/>
    <col min="12295" max="12309" width="5.28515625" customWidth="1"/>
    <col min="12310" max="12310" width="9.85546875" customWidth="1"/>
    <col min="12311" max="12311" width="22.28515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.140625" customWidth="1"/>
    <col min="12550" max="12550" width="1.140625" customWidth="1"/>
    <col min="12551" max="12565" width="5.28515625" customWidth="1"/>
    <col min="12566" max="12566" width="9.85546875" customWidth="1"/>
    <col min="12567" max="12567" width="22.28515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.140625" customWidth="1"/>
    <col min="12806" max="12806" width="1.140625" customWidth="1"/>
    <col min="12807" max="12821" width="5.28515625" customWidth="1"/>
    <col min="12822" max="12822" width="9.85546875" customWidth="1"/>
    <col min="12823" max="12823" width="22.28515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.140625" customWidth="1"/>
    <col min="13062" max="13062" width="1.140625" customWidth="1"/>
    <col min="13063" max="13077" width="5.28515625" customWidth="1"/>
    <col min="13078" max="13078" width="9.85546875" customWidth="1"/>
    <col min="13079" max="13079" width="22.28515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.140625" customWidth="1"/>
    <col min="13318" max="13318" width="1.140625" customWidth="1"/>
    <col min="13319" max="13333" width="5.28515625" customWidth="1"/>
    <col min="13334" max="13334" width="9.85546875" customWidth="1"/>
    <col min="13335" max="13335" width="22.28515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.140625" customWidth="1"/>
    <col min="13574" max="13574" width="1.140625" customWidth="1"/>
    <col min="13575" max="13589" width="5.28515625" customWidth="1"/>
    <col min="13590" max="13590" width="9.85546875" customWidth="1"/>
    <col min="13591" max="13591" width="22.28515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.140625" customWidth="1"/>
    <col min="13830" max="13830" width="1.140625" customWidth="1"/>
    <col min="13831" max="13845" width="5.28515625" customWidth="1"/>
    <col min="13846" max="13846" width="9.85546875" customWidth="1"/>
    <col min="13847" max="13847" width="22.28515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.140625" customWidth="1"/>
    <col min="14086" max="14086" width="1.140625" customWidth="1"/>
    <col min="14087" max="14101" width="5.28515625" customWidth="1"/>
    <col min="14102" max="14102" width="9.85546875" customWidth="1"/>
    <col min="14103" max="14103" width="22.28515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.140625" customWidth="1"/>
    <col min="14342" max="14342" width="1.140625" customWidth="1"/>
    <col min="14343" max="14357" width="5.28515625" customWidth="1"/>
    <col min="14358" max="14358" width="9.85546875" customWidth="1"/>
    <col min="14359" max="14359" width="22.28515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.140625" customWidth="1"/>
    <col min="14598" max="14598" width="1.140625" customWidth="1"/>
    <col min="14599" max="14613" width="5.28515625" customWidth="1"/>
    <col min="14614" max="14614" width="9.85546875" customWidth="1"/>
    <col min="14615" max="14615" width="22.28515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.140625" customWidth="1"/>
    <col min="14854" max="14854" width="1.140625" customWidth="1"/>
    <col min="14855" max="14869" width="5.28515625" customWidth="1"/>
    <col min="14870" max="14870" width="9.85546875" customWidth="1"/>
    <col min="14871" max="14871" width="22.28515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.140625" customWidth="1"/>
    <col min="15110" max="15110" width="1.140625" customWidth="1"/>
    <col min="15111" max="15125" width="5.28515625" customWidth="1"/>
    <col min="15126" max="15126" width="9.85546875" customWidth="1"/>
    <col min="15127" max="15127" width="22.28515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.140625" customWidth="1"/>
    <col min="15366" max="15366" width="1.140625" customWidth="1"/>
    <col min="15367" max="15381" width="5.28515625" customWidth="1"/>
    <col min="15382" max="15382" width="9.85546875" customWidth="1"/>
    <col min="15383" max="15383" width="22.28515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.140625" customWidth="1"/>
    <col min="15622" max="15622" width="1.140625" customWidth="1"/>
    <col min="15623" max="15637" width="5.28515625" customWidth="1"/>
    <col min="15638" max="15638" width="9.85546875" customWidth="1"/>
    <col min="15639" max="15639" width="22.28515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.140625" customWidth="1"/>
    <col min="15878" max="15878" width="1.140625" customWidth="1"/>
    <col min="15879" max="15893" width="5.28515625" customWidth="1"/>
    <col min="15894" max="15894" width="9.85546875" customWidth="1"/>
    <col min="15895" max="15895" width="22.28515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.140625" customWidth="1"/>
    <col min="16134" max="16134" width="1.140625" customWidth="1"/>
    <col min="16135" max="16149" width="5.28515625" customWidth="1"/>
    <col min="16150" max="16150" width="9.85546875" customWidth="1"/>
    <col min="16151" max="16151" width="22.28515625" customWidth="1"/>
    <col min="16152" max="16152" width="9.7109375" customWidth="1"/>
  </cols>
  <sheetData>
    <row r="1" spans="1:30" ht="18.75" x14ac:dyDescent="0.3">
      <c r="A1" s="1"/>
      <c r="B1" s="169" t="s">
        <v>181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101"/>
      <c r="X1" s="81"/>
      <c r="Y1" s="102"/>
      <c r="Z1" s="102"/>
      <c r="AA1" s="102"/>
      <c r="AB1" s="102"/>
      <c r="AC1" s="102"/>
      <c r="AD1" s="102"/>
    </row>
    <row r="2" spans="1:30" x14ac:dyDescent="0.25">
      <c r="A2" s="1"/>
      <c r="B2" s="9" t="s">
        <v>40</v>
      </c>
      <c r="C2" s="5" t="s">
        <v>67</v>
      </c>
      <c r="D2" s="10"/>
      <c r="E2" s="10"/>
      <c r="F2" s="103"/>
      <c r="G2" s="10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4"/>
      <c r="X2" s="29"/>
      <c r="Y2" s="102"/>
      <c r="Z2" s="102"/>
      <c r="AA2" s="102"/>
      <c r="AB2" s="102"/>
      <c r="AC2" s="102"/>
      <c r="AD2" s="102"/>
    </row>
    <row r="3" spans="1:30" x14ac:dyDescent="0.25">
      <c r="A3" s="1"/>
      <c r="B3" s="105" t="s">
        <v>74</v>
      </c>
      <c r="C3" s="20" t="s">
        <v>75</v>
      </c>
      <c r="D3" s="106" t="s">
        <v>76</v>
      </c>
      <c r="E3" s="107" t="s">
        <v>1</v>
      </c>
      <c r="F3" s="22"/>
      <c r="G3" s="93" t="s">
        <v>77</v>
      </c>
      <c r="H3" s="95" t="s">
        <v>78</v>
      </c>
      <c r="I3" s="95" t="s">
        <v>36</v>
      </c>
      <c r="J3" s="16" t="s">
        <v>79</v>
      </c>
      <c r="K3" s="96" t="s">
        <v>80</v>
      </c>
      <c r="L3" s="96" t="s">
        <v>81</v>
      </c>
      <c r="M3" s="93" t="s">
        <v>82</v>
      </c>
      <c r="N3" s="93" t="s">
        <v>35</v>
      </c>
      <c r="O3" s="95" t="s">
        <v>83</v>
      </c>
      <c r="P3" s="93" t="s">
        <v>78</v>
      </c>
      <c r="Q3" s="93" t="s">
        <v>19</v>
      </c>
      <c r="R3" s="93">
        <v>1</v>
      </c>
      <c r="S3" s="93">
        <v>2</v>
      </c>
      <c r="T3" s="93">
        <v>3</v>
      </c>
      <c r="U3" s="93" t="s">
        <v>84</v>
      </c>
      <c r="V3" s="16" t="s">
        <v>24</v>
      </c>
      <c r="W3" s="15" t="s">
        <v>85</v>
      </c>
      <c r="X3" s="15" t="s">
        <v>86</v>
      </c>
      <c r="Y3" s="102"/>
      <c r="Z3" s="102"/>
      <c r="AA3" s="102"/>
      <c r="AB3" s="102"/>
      <c r="AC3" s="102"/>
      <c r="AD3" s="102"/>
    </row>
    <row r="4" spans="1:30" x14ac:dyDescent="0.25">
      <c r="A4" s="8"/>
      <c r="B4" s="108" t="s">
        <v>87</v>
      </c>
      <c r="C4" s="109" t="s">
        <v>88</v>
      </c>
      <c r="D4" s="110" t="s">
        <v>89</v>
      </c>
      <c r="E4" s="111" t="s">
        <v>42</v>
      </c>
      <c r="F4" s="22"/>
      <c r="G4" s="112">
        <v>1</v>
      </c>
      <c r="H4" s="113"/>
      <c r="I4" s="113"/>
      <c r="J4" s="114" t="s">
        <v>90</v>
      </c>
      <c r="K4" s="114">
        <v>8</v>
      </c>
      <c r="L4" s="114"/>
      <c r="M4" s="114">
        <v>1</v>
      </c>
      <c r="N4" s="114">
        <v>0</v>
      </c>
      <c r="O4" s="112">
        <v>0</v>
      </c>
      <c r="P4" s="113">
        <v>0</v>
      </c>
      <c r="Q4" s="112">
        <v>2</v>
      </c>
      <c r="R4" s="113">
        <v>0</v>
      </c>
      <c r="S4" s="113">
        <v>1</v>
      </c>
      <c r="T4" s="113">
        <v>1</v>
      </c>
      <c r="U4" s="113">
        <v>0</v>
      </c>
      <c r="V4" s="115">
        <v>0.33300000000000002</v>
      </c>
      <c r="W4" s="109" t="s">
        <v>91</v>
      </c>
      <c r="X4" s="116" t="s">
        <v>92</v>
      </c>
      <c r="Y4" s="102"/>
      <c r="Z4" s="102"/>
      <c r="AA4" s="102"/>
      <c r="AB4" s="102"/>
      <c r="AC4" s="102"/>
      <c r="AD4" s="102"/>
    </row>
    <row r="5" spans="1:30" x14ac:dyDescent="0.25">
      <c r="A5" s="1"/>
      <c r="B5" s="108" t="s">
        <v>93</v>
      </c>
      <c r="C5" s="109" t="s">
        <v>94</v>
      </c>
      <c r="D5" s="110" t="s">
        <v>89</v>
      </c>
      <c r="E5" s="111" t="s">
        <v>42</v>
      </c>
      <c r="F5" s="22"/>
      <c r="G5" s="112"/>
      <c r="H5" s="113"/>
      <c r="I5" s="113">
        <v>1</v>
      </c>
      <c r="J5" s="114" t="s">
        <v>90</v>
      </c>
      <c r="K5" s="114">
        <v>9</v>
      </c>
      <c r="L5" s="114"/>
      <c r="M5" s="114">
        <v>1</v>
      </c>
      <c r="N5" s="114">
        <v>0</v>
      </c>
      <c r="O5" s="112">
        <v>0</v>
      </c>
      <c r="P5" s="113">
        <v>0</v>
      </c>
      <c r="Q5" s="112">
        <v>0</v>
      </c>
      <c r="R5" s="113">
        <v>0</v>
      </c>
      <c r="S5" s="113">
        <v>0</v>
      </c>
      <c r="T5" s="113">
        <v>0</v>
      </c>
      <c r="U5" s="113">
        <v>0</v>
      </c>
      <c r="V5" s="117" t="s">
        <v>95</v>
      </c>
      <c r="W5" s="109" t="s">
        <v>96</v>
      </c>
      <c r="X5" s="116" t="s">
        <v>97</v>
      </c>
      <c r="Y5" s="102"/>
      <c r="Z5" s="102"/>
      <c r="AA5" s="102"/>
      <c r="AB5" s="102"/>
      <c r="AC5" s="102"/>
      <c r="AD5" s="102"/>
    </row>
    <row r="6" spans="1:30" x14ac:dyDescent="0.25">
      <c r="A6" s="8"/>
      <c r="B6" s="118" t="s">
        <v>98</v>
      </c>
      <c r="C6" s="119" t="s">
        <v>99</v>
      </c>
      <c r="D6" s="120" t="s">
        <v>100</v>
      </c>
      <c r="E6" s="121" t="s">
        <v>46</v>
      </c>
      <c r="F6" s="22"/>
      <c r="G6" s="122"/>
      <c r="H6" s="123"/>
      <c r="I6" s="123">
        <v>1</v>
      </c>
      <c r="J6" s="124" t="s">
        <v>90</v>
      </c>
      <c r="K6" s="124">
        <v>8</v>
      </c>
      <c r="L6" s="124"/>
      <c r="M6" s="124">
        <v>1</v>
      </c>
      <c r="N6" s="124">
        <v>0</v>
      </c>
      <c r="O6" s="122">
        <v>0</v>
      </c>
      <c r="P6" s="123">
        <v>0</v>
      </c>
      <c r="Q6" s="122">
        <v>3</v>
      </c>
      <c r="R6" s="123">
        <v>2</v>
      </c>
      <c r="S6" s="123">
        <v>1</v>
      </c>
      <c r="T6" s="123">
        <v>0</v>
      </c>
      <c r="U6" s="123">
        <v>0</v>
      </c>
      <c r="V6" s="125">
        <v>0.75</v>
      </c>
      <c r="W6" s="119" t="s">
        <v>101</v>
      </c>
      <c r="X6" s="126" t="s">
        <v>102</v>
      </c>
      <c r="Y6" s="102"/>
      <c r="Z6" s="102"/>
      <c r="AA6" s="102"/>
      <c r="AB6" s="102"/>
      <c r="AC6" s="102"/>
      <c r="AD6" s="102"/>
    </row>
    <row r="7" spans="1:30" x14ac:dyDescent="0.25">
      <c r="A7" s="8"/>
      <c r="B7" s="108" t="s">
        <v>103</v>
      </c>
      <c r="C7" s="109" t="s">
        <v>104</v>
      </c>
      <c r="D7" s="110" t="s">
        <v>89</v>
      </c>
      <c r="E7" s="111" t="s">
        <v>42</v>
      </c>
      <c r="F7" s="22"/>
      <c r="G7" s="112">
        <v>1</v>
      </c>
      <c r="H7" s="113"/>
      <c r="I7" s="113"/>
      <c r="J7" s="114" t="s">
        <v>105</v>
      </c>
      <c r="K7" s="114">
        <v>8</v>
      </c>
      <c r="L7" s="114"/>
      <c r="M7" s="114">
        <v>1</v>
      </c>
      <c r="N7" s="114">
        <v>0</v>
      </c>
      <c r="O7" s="112">
        <v>1</v>
      </c>
      <c r="P7" s="113">
        <v>0</v>
      </c>
      <c r="Q7" s="112">
        <v>2</v>
      </c>
      <c r="R7" s="113">
        <v>0</v>
      </c>
      <c r="S7" s="113">
        <v>0</v>
      </c>
      <c r="T7" s="113">
        <v>1</v>
      </c>
      <c r="U7" s="113">
        <v>1</v>
      </c>
      <c r="V7" s="115">
        <v>1</v>
      </c>
      <c r="W7" s="109" t="s">
        <v>106</v>
      </c>
      <c r="X7" s="116" t="s">
        <v>107</v>
      </c>
      <c r="Y7" s="102"/>
      <c r="Z7" s="102"/>
      <c r="AA7" s="102"/>
      <c r="AB7" s="102"/>
      <c r="AC7" s="102"/>
      <c r="AD7" s="102"/>
    </row>
    <row r="8" spans="1:30" x14ac:dyDescent="0.25">
      <c r="A8" s="1"/>
      <c r="B8" s="108" t="s">
        <v>108</v>
      </c>
      <c r="C8" s="109" t="s">
        <v>109</v>
      </c>
      <c r="D8" s="110" t="s">
        <v>89</v>
      </c>
      <c r="E8" s="111" t="s">
        <v>42</v>
      </c>
      <c r="F8" s="22"/>
      <c r="G8" s="112">
        <v>1</v>
      </c>
      <c r="H8" s="113"/>
      <c r="I8" s="113"/>
      <c r="J8" s="114" t="s">
        <v>90</v>
      </c>
      <c r="K8" s="114">
        <v>9</v>
      </c>
      <c r="L8" s="114"/>
      <c r="M8" s="114">
        <v>1</v>
      </c>
      <c r="N8" s="114">
        <v>0</v>
      </c>
      <c r="O8" s="112">
        <v>0</v>
      </c>
      <c r="P8" s="113">
        <v>0</v>
      </c>
      <c r="Q8" s="112">
        <v>0</v>
      </c>
      <c r="R8" s="113">
        <v>0</v>
      </c>
      <c r="S8" s="113">
        <v>0</v>
      </c>
      <c r="T8" s="113">
        <v>0</v>
      </c>
      <c r="U8" s="113">
        <v>0</v>
      </c>
      <c r="V8" s="115">
        <v>0</v>
      </c>
      <c r="W8" s="109" t="s">
        <v>110</v>
      </c>
      <c r="X8" s="116" t="s">
        <v>111</v>
      </c>
      <c r="Y8" s="102"/>
      <c r="Z8" s="102"/>
      <c r="AA8" s="102"/>
      <c r="AB8" s="102"/>
      <c r="AC8" s="102"/>
      <c r="AD8" s="102"/>
    </row>
    <row r="9" spans="1:30" x14ac:dyDescent="0.25">
      <c r="A9" s="8"/>
      <c r="B9" s="108" t="s">
        <v>112</v>
      </c>
      <c r="C9" s="109" t="s">
        <v>113</v>
      </c>
      <c r="D9" s="110" t="s">
        <v>89</v>
      </c>
      <c r="E9" s="111" t="s">
        <v>42</v>
      </c>
      <c r="F9" s="22"/>
      <c r="G9" s="112">
        <v>1</v>
      </c>
      <c r="H9" s="113"/>
      <c r="I9" s="113"/>
      <c r="J9" s="114" t="s">
        <v>90</v>
      </c>
      <c r="K9" s="114">
        <v>9</v>
      </c>
      <c r="L9" s="114"/>
      <c r="M9" s="114">
        <v>1</v>
      </c>
      <c r="N9" s="114">
        <v>0</v>
      </c>
      <c r="O9" s="112">
        <v>0</v>
      </c>
      <c r="P9" s="113">
        <v>0</v>
      </c>
      <c r="Q9" s="112">
        <v>3</v>
      </c>
      <c r="R9" s="113">
        <v>0</v>
      </c>
      <c r="S9" s="113">
        <v>1</v>
      </c>
      <c r="T9" s="113">
        <v>2</v>
      </c>
      <c r="U9" s="113">
        <v>0</v>
      </c>
      <c r="V9" s="115">
        <v>1</v>
      </c>
      <c r="W9" s="109" t="s">
        <v>114</v>
      </c>
      <c r="X9" s="116" t="s">
        <v>115</v>
      </c>
      <c r="Y9" s="102"/>
      <c r="Z9" s="102"/>
      <c r="AA9" s="102"/>
      <c r="AB9" s="102"/>
      <c r="AC9" s="102"/>
      <c r="AD9" s="102"/>
    </row>
    <row r="10" spans="1:30" x14ac:dyDescent="0.25">
      <c r="A10" s="1"/>
      <c r="B10" s="108" t="s">
        <v>116</v>
      </c>
      <c r="C10" s="109" t="s">
        <v>117</v>
      </c>
      <c r="D10" s="110" t="s">
        <v>89</v>
      </c>
      <c r="E10" s="111" t="s">
        <v>42</v>
      </c>
      <c r="F10" s="22"/>
      <c r="G10" s="112"/>
      <c r="H10" s="113"/>
      <c r="I10" s="113">
        <v>1</v>
      </c>
      <c r="J10" s="114" t="s">
        <v>90</v>
      </c>
      <c r="K10" s="114">
        <v>7</v>
      </c>
      <c r="L10" s="114" t="s">
        <v>118</v>
      </c>
      <c r="M10" s="114">
        <v>1</v>
      </c>
      <c r="N10" s="114">
        <v>0</v>
      </c>
      <c r="O10" s="112">
        <v>2</v>
      </c>
      <c r="P10" s="113">
        <v>0</v>
      </c>
      <c r="Q10" s="112">
        <v>2</v>
      </c>
      <c r="R10" s="113">
        <v>0</v>
      </c>
      <c r="S10" s="113">
        <v>0</v>
      </c>
      <c r="T10" s="113">
        <v>0</v>
      </c>
      <c r="U10" s="113">
        <v>2</v>
      </c>
      <c r="V10" s="115">
        <v>0.5</v>
      </c>
      <c r="W10" s="109" t="s">
        <v>119</v>
      </c>
      <c r="X10" s="116" t="s">
        <v>120</v>
      </c>
      <c r="Y10" s="102"/>
      <c r="Z10" s="102"/>
      <c r="AA10" s="102"/>
      <c r="AB10" s="102"/>
      <c r="AC10" s="102"/>
      <c r="AD10" s="102"/>
    </row>
    <row r="11" spans="1:30" x14ac:dyDescent="0.25">
      <c r="A11" s="8"/>
      <c r="B11" s="108" t="s">
        <v>121</v>
      </c>
      <c r="C11" s="109" t="s">
        <v>122</v>
      </c>
      <c r="D11" s="110" t="s">
        <v>89</v>
      </c>
      <c r="E11" s="111" t="s">
        <v>42</v>
      </c>
      <c r="F11" s="22"/>
      <c r="G11" s="112">
        <v>1</v>
      </c>
      <c r="H11" s="113"/>
      <c r="I11" s="113"/>
      <c r="J11" s="114" t="s">
        <v>90</v>
      </c>
      <c r="K11" s="114">
        <v>3</v>
      </c>
      <c r="L11" s="114"/>
      <c r="M11" s="114">
        <v>1</v>
      </c>
      <c r="N11" s="114">
        <v>0</v>
      </c>
      <c r="O11" s="112">
        <v>0</v>
      </c>
      <c r="P11" s="113">
        <v>1</v>
      </c>
      <c r="Q11" s="112">
        <v>3</v>
      </c>
      <c r="R11" s="113">
        <v>0</v>
      </c>
      <c r="S11" s="113">
        <v>0</v>
      </c>
      <c r="T11" s="113">
        <v>3</v>
      </c>
      <c r="U11" s="113">
        <v>0</v>
      </c>
      <c r="V11" s="115">
        <v>0.42899999999999999</v>
      </c>
      <c r="W11" s="109" t="s">
        <v>123</v>
      </c>
      <c r="X11" s="116" t="s">
        <v>124</v>
      </c>
      <c r="Y11" s="102"/>
      <c r="Z11" s="102"/>
      <c r="AA11" s="102"/>
      <c r="AB11" s="102"/>
      <c r="AC11" s="102"/>
      <c r="AD11" s="102"/>
    </row>
    <row r="12" spans="1:30" x14ac:dyDescent="0.25">
      <c r="A12" s="8"/>
      <c r="B12" s="108" t="s">
        <v>180</v>
      </c>
      <c r="C12" s="109" t="s">
        <v>125</v>
      </c>
      <c r="D12" s="110" t="s">
        <v>89</v>
      </c>
      <c r="E12" s="111" t="s">
        <v>50</v>
      </c>
      <c r="F12" s="22"/>
      <c r="G12" s="112">
        <v>1</v>
      </c>
      <c r="H12" s="113"/>
      <c r="I12" s="113"/>
      <c r="J12" s="114" t="s">
        <v>90</v>
      </c>
      <c r="K12" s="114">
        <v>9</v>
      </c>
      <c r="L12" s="114"/>
      <c r="M12" s="114">
        <v>1</v>
      </c>
      <c r="N12" s="114">
        <v>1</v>
      </c>
      <c r="O12" s="112">
        <v>4</v>
      </c>
      <c r="P12" s="113">
        <v>2</v>
      </c>
      <c r="Q12" s="112">
        <v>7</v>
      </c>
      <c r="R12" s="113">
        <v>0</v>
      </c>
      <c r="S12" s="113">
        <v>1</v>
      </c>
      <c r="T12" s="113">
        <v>1</v>
      </c>
      <c r="U12" s="113">
        <v>5</v>
      </c>
      <c r="V12" s="115">
        <v>0.875</v>
      </c>
      <c r="W12" s="109" t="s">
        <v>126</v>
      </c>
      <c r="X12" s="116" t="s">
        <v>127</v>
      </c>
      <c r="Y12" s="102"/>
      <c r="Z12" s="102"/>
      <c r="AA12" s="102"/>
      <c r="AB12" s="102"/>
      <c r="AC12" s="102"/>
      <c r="AD12" s="102"/>
    </row>
    <row r="13" spans="1:30" x14ac:dyDescent="0.25">
      <c r="A13" s="8"/>
      <c r="B13" s="108" t="s">
        <v>128</v>
      </c>
      <c r="C13" s="109" t="s">
        <v>129</v>
      </c>
      <c r="D13" s="110" t="s">
        <v>89</v>
      </c>
      <c r="E13" s="111" t="s">
        <v>50</v>
      </c>
      <c r="F13" s="22"/>
      <c r="G13" s="112"/>
      <c r="H13" s="113"/>
      <c r="I13" s="113">
        <v>1</v>
      </c>
      <c r="J13" s="114" t="s">
        <v>90</v>
      </c>
      <c r="K13" s="114">
        <v>8</v>
      </c>
      <c r="L13" s="114"/>
      <c r="M13" s="114">
        <v>1</v>
      </c>
      <c r="N13" s="114">
        <v>0</v>
      </c>
      <c r="O13" s="112">
        <v>0</v>
      </c>
      <c r="P13" s="113">
        <v>1</v>
      </c>
      <c r="Q13" s="112">
        <v>4</v>
      </c>
      <c r="R13" s="113">
        <v>0</v>
      </c>
      <c r="S13" s="113">
        <v>2</v>
      </c>
      <c r="T13" s="113">
        <v>2</v>
      </c>
      <c r="U13" s="113">
        <v>0</v>
      </c>
      <c r="V13" s="115">
        <v>0.8</v>
      </c>
      <c r="W13" s="109" t="s">
        <v>130</v>
      </c>
      <c r="X13" s="116" t="s">
        <v>131</v>
      </c>
      <c r="Y13" s="102"/>
      <c r="Z13" s="102"/>
      <c r="AA13" s="102"/>
      <c r="AB13" s="102"/>
      <c r="AC13" s="102"/>
      <c r="AD13" s="102"/>
    </row>
    <row r="14" spans="1:30" x14ac:dyDescent="0.25">
      <c r="A14" s="8"/>
      <c r="B14" s="108" t="s">
        <v>132</v>
      </c>
      <c r="C14" s="109" t="s">
        <v>133</v>
      </c>
      <c r="D14" s="110" t="s">
        <v>89</v>
      </c>
      <c r="E14" s="127" t="s">
        <v>42</v>
      </c>
      <c r="F14" s="39"/>
      <c r="G14" s="112"/>
      <c r="H14" s="113"/>
      <c r="I14" s="113">
        <v>1</v>
      </c>
      <c r="J14" s="114" t="s">
        <v>90</v>
      </c>
      <c r="K14" s="114">
        <v>8</v>
      </c>
      <c r="L14" s="114" t="s">
        <v>118</v>
      </c>
      <c r="M14" s="114">
        <v>1</v>
      </c>
      <c r="N14" s="114">
        <v>0</v>
      </c>
      <c r="O14" s="112">
        <v>0</v>
      </c>
      <c r="P14" s="113">
        <v>0</v>
      </c>
      <c r="Q14" s="112">
        <v>1</v>
      </c>
      <c r="R14" s="113">
        <v>0</v>
      </c>
      <c r="S14" s="113">
        <v>1</v>
      </c>
      <c r="T14" s="113">
        <v>0</v>
      </c>
      <c r="U14" s="113">
        <v>0</v>
      </c>
      <c r="V14" s="115">
        <v>0.25</v>
      </c>
      <c r="W14" s="109" t="s">
        <v>126</v>
      </c>
      <c r="X14" s="116" t="s">
        <v>134</v>
      </c>
      <c r="Y14" s="102"/>
      <c r="Z14" s="102"/>
      <c r="AA14" s="102"/>
      <c r="AB14" s="102"/>
      <c r="AC14" s="102"/>
      <c r="AD14" s="102"/>
    </row>
    <row r="15" spans="1:30" x14ac:dyDescent="0.25">
      <c r="A15" s="8"/>
      <c r="B15" s="108" t="s">
        <v>169</v>
      </c>
      <c r="C15" s="109" t="s">
        <v>170</v>
      </c>
      <c r="D15" s="110" t="s">
        <v>89</v>
      </c>
      <c r="E15" s="127" t="s">
        <v>42</v>
      </c>
      <c r="F15" s="39"/>
      <c r="G15" s="112"/>
      <c r="H15" s="113"/>
      <c r="I15" s="113">
        <v>1</v>
      </c>
      <c r="J15" s="114" t="s">
        <v>90</v>
      </c>
      <c r="K15" s="114">
        <v>8</v>
      </c>
      <c r="L15" s="114"/>
      <c r="M15" s="114">
        <v>1</v>
      </c>
      <c r="N15" s="114">
        <v>0</v>
      </c>
      <c r="O15" s="112">
        <v>0</v>
      </c>
      <c r="P15" s="113">
        <v>0</v>
      </c>
      <c r="Q15" s="112">
        <v>1</v>
      </c>
      <c r="R15" s="113">
        <v>0</v>
      </c>
      <c r="S15" s="113">
        <v>0</v>
      </c>
      <c r="T15" s="113">
        <v>1</v>
      </c>
      <c r="U15" s="113">
        <v>0</v>
      </c>
      <c r="V15" s="115">
        <v>0.25</v>
      </c>
      <c r="W15" s="109" t="s">
        <v>130</v>
      </c>
      <c r="X15" s="116" t="s">
        <v>171</v>
      </c>
      <c r="Y15" s="102"/>
      <c r="Z15" s="102"/>
      <c r="AA15" s="102"/>
      <c r="AB15" s="102"/>
      <c r="AC15" s="102"/>
      <c r="AD15" s="102"/>
    </row>
    <row r="16" spans="1:30" x14ac:dyDescent="0.25">
      <c r="A16" s="1"/>
      <c r="B16" s="108" t="s">
        <v>183</v>
      </c>
      <c r="C16" s="109" t="s">
        <v>184</v>
      </c>
      <c r="D16" s="110" t="s">
        <v>89</v>
      </c>
      <c r="E16" s="127" t="s">
        <v>42</v>
      </c>
      <c r="F16" s="39"/>
      <c r="G16" s="112"/>
      <c r="H16" s="113"/>
      <c r="I16" s="113">
        <v>1</v>
      </c>
      <c r="J16" s="114" t="s">
        <v>105</v>
      </c>
      <c r="K16" s="114">
        <v>9</v>
      </c>
      <c r="L16" s="114"/>
      <c r="M16" s="114">
        <v>1</v>
      </c>
      <c r="N16" s="114">
        <v>0</v>
      </c>
      <c r="O16" s="112">
        <v>1</v>
      </c>
      <c r="P16" s="113">
        <v>0</v>
      </c>
      <c r="Q16" s="112">
        <v>4</v>
      </c>
      <c r="R16" s="113">
        <v>1</v>
      </c>
      <c r="S16" s="113">
        <v>1</v>
      </c>
      <c r="T16" s="113">
        <v>1</v>
      </c>
      <c r="U16" s="113">
        <v>1</v>
      </c>
      <c r="V16" s="115">
        <v>0.66700000000000004</v>
      </c>
      <c r="W16" s="109" t="s">
        <v>185</v>
      </c>
      <c r="X16" s="116" t="s">
        <v>186</v>
      </c>
      <c r="Y16" s="102"/>
      <c r="Z16" s="102"/>
      <c r="AA16" s="102"/>
      <c r="AB16" s="102"/>
      <c r="AC16" s="102"/>
      <c r="AD16" s="102"/>
    </row>
    <row r="17" spans="1:32" x14ac:dyDescent="0.25">
      <c r="A17" s="8"/>
      <c r="B17" s="20" t="s">
        <v>7</v>
      </c>
      <c r="C17" s="16"/>
      <c r="D17" s="15"/>
      <c r="E17" s="128"/>
      <c r="F17" s="129"/>
      <c r="G17" s="17">
        <f>SUM(G4:G14)</f>
        <v>6</v>
      </c>
      <c r="H17" s="17">
        <f>SUM(H4:H14)</f>
        <v>0</v>
      </c>
      <c r="I17" s="17">
        <f>SUM(I4:I16)</f>
        <v>7</v>
      </c>
      <c r="J17" s="16"/>
      <c r="K17" s="16"/>
      <c r="L17" s="16"/>
      <c r="M17" s="17">
        <f>SUM(M4:M16)</f>
        <v>13</v>
      </c>
      <c r="N17" s="17">
        <f>SUM(N4:N16)</f>
        <v>1</v>
      </c>
      <c r="O17" s="17">
        <f>SUM(O4:O16)</f>
        <v>8</v>
      </c>
      <c r="P17" s="17">
        <f>SUM(P4:P16)</f>
        <v>4</v>
      </c>
      <c r="Q17" s="17">
        <f>SUM(Q4:Q16)</f>
        <v>32</v>
      </c>
      <c r="R17" s="17">
        <f t="shared" ref="R17:T17" si="0">SUM(R4:R14)</f>
        <v>2</v>
      </c>
      <c r="S17" s="17">
        <f t="shared" si="0"/>
        <v>7</v>
      </c>
      <c r="T17" s="17">
        <f t="shared" si="0"/>
        <v>10</v>
      </c>
      <c r="U17" s="17">
        <f>SUM(U4:U16)</f>
        <v>9</v>
      </c>
      <c r="V17" s="37">
        <v>0.64</v>
      </c>
      <c r="W17" s="130"/>
      <c r="X17" s="131"/>
      <c r="Y17" s="102"/>
      <c r="Z17" s="102"/>
      <c r="AA17" s="102"/>
      <c r="AB17" s="102"/>
      <c r="AC17" s="102"/>
      <c r="AD17" s="102"/>
    </row>
    <row r="18" spans="1:32" x14ac:dyDescent="0.25">
      <c r="A18" s="8"/>
      <c r="B18" s="132" t="s">
        <v>135</v>
      </c>
      <c r="C18" s="134" t="s">
        <v>136</v>
      </c>
      <c r="D18" s="133"/>
      <c r="E18" s="83"/>
      <c r="F18" s="84"/>
      <c r="G18" s="134"/>
      <c r="H18" s="83"/>
      <c r="I18" s="85"/>
      <c r="J18" s="83"/>
      <c r="K18" s="83"/>
      <c r="L18" s="83"/>
      <c r="M18" s="83"/>
      <c r="N18" s="83"/>
      <c r="O18" s="83"/>
      <c r="P18" s="83"/>
      <c r="Q18" s="83"/>
      <c r="R18" s="136"/>
      <c r="S18" s="83"/>
      <c r="T18" s="83"/>
      <c r="U18" s="83"/>
      <c r="V18" s="83"/>
      <c r="W18" s="136"/>
      <c r="X18" s="137"/>
      <c r="Y18" s="102"/>
      <c r="Z18" s="102"/>
      <c r="AA18" s="102"/>
      <c r="AB18" s="102"/>
      <c r="AC18" s="102"/>
      <c r="AD18" s="102"/>
    </row>
    <row r="19" spans="1:32" x14ac:dyDescent="0.25">
      <c r="A19" s="8"/>
      <c r="B19" s="167"/>
      <c r="C19" s="143"/>
      <c r="D19" s="139"/>
      <c r="E19" s="140"/>
      <c r="F19" s="140"/>
      <c r="G19" s="143"/>
      <c r="H19" s="142"/>
      <c r="I19" s="142"/>
      <c r="J19" s="142"/>
      <c r="K19" s="142"/>
      <c r="L19" s="142"/>
      <c r="M19" s="143"/>
      <c r="N19" s="142"/>
      <c r="O19" s="142"/>
      <c r="P19" s="142"/>
      <c r="Q19" s="142"/>
      <c r="R19" s="143"/>
      <c r="S19" s="142"/>
      <c r="T19" s="142"/>
      <c r="U19" s="142"/>
      <c r="V19" s="142"/>
      <c r="W19" s="143"/>
      <c r="X19" s="92"/>
      <c r="Y19" s="102"/>
      <c r="Z19" s="102"/>
      <c r="AA19" s="102"/>
      <c r="AB19" s="102"/>
      <c r="AC19" s="102"/>
      <c r="AD19" s="102"/>
    </row>
    <row r="20" spans="1:32" x14ac:dyDescent="0.25">
      <c r="A20" s="1"/>
      <c r="B20" s="20" t="s">
        <v>137</v>
      </c>
      <c r="C20" s="20" t="s">
        <v>75</v>
      </c>
      <c r="D20" s="15" t="s">
        <v>76</v>
      </c>
      <c r="E20" s="19" t="s">
        <v>1</v>
      </c>
      <c r="F20" s="22"/>
      <c r="G20" s="17" t="s">
        <v>77</v>
      </c>
      <c r="H20" s="14" t="s">
        <v>78</v>
      </c>
      <c r="I20" s="14" t="s">
        <v>36</v>
      </c>
      <c r="J20" s="16" t="s">
        <v>79</v>
      </c>
      <c r="K20" s="16" t="s">
        <v>80</v>
      </c>
      <c r="L20" s="16" t="s">
        <v>81</v>
      </c>
      <c r="M20" s="17" t="s">
        <v>82</v>
      </c>
      <c r="N20" s="17" t="s">
        <v>35</v>
      </c>
      <c r="O20" s="14" t="s">
        <v>83</v>
      </c>
      <c r="P20" s="17" t="s">
        <v>78</v>
      </c>
      <c r="Q20" s="17" t="s">
        <v>19</v>
      </c>
      <c r="R20" s="17">
        <v>1</v>
      </c>
      <c r="S20" s="17">
        <v>2</v>
      </c>
      <c r="T20" s="17">
        <v>3</v>
      </c>
      <c r="U20" s="17" t="s">
        <v>84</v>
      </c>
      <c r="V20" s="16" t="s">
        <v>24</v>
      </c>
      <c r="W20" s="15" t="s">
        <v>85</v>
      </c>
      <c r="X20" s="15" t="s">
        <v>86</v>
      </c>
      <c r="Y20" s="102"/>
      <c r="Z20" s="102"/>
      <c r="AA20" s="102"/>
      <c r="AB20" s="102"/>
      <c r="AC20" s="102"/>
      <c r="AD20" s="102"/>
    </row>
    <row r="21" spans="1:32" x14ac:dyDescent="0.25">
      <c r="A21" s="1"/>
      <c r="B21" s="144" t="s">
        <v>138</v>
      </c>
      <c r="C21" s="145" t="s">
        <v>139</v>
      </c>
      <c r="D21" s="146" t="s">
        <v>89</v>
      </c>
      <c r="E21" s="147" t="s">
        <v>42</v>
      </c>
      <c r="F21" s="22"/>
      <c r="G21" s="148"/>
      <c r="H21" s="149"/>
      <c r="I21" s="148">
        <v>1</v>
      </c>
      <c r="J21" s="150"/>
      <c r="K21" s="150"/>
      <c r="L21" s="114"/>
      <c r="M21" s="150">
        <v>1</v>
      </c>
      <c r="N21" s="148">
        <v>0</v>
      </c>
      <c r="O21" s="149">
        <v>1</v>
      </c>
      <c r="P21" s="149">
        <v>1</v>
      </c>
      <c r="Q21" s="149"/>
      <c r="R21" s="149"/>
      <c r="S21" s="149"/>
      <c r="T21" s="149"/>
      <c r="U21" s="149"/>
      <c r="V21" s="151"/>
      <c r="W21" s="145" t="s">
        <v>140</v>
      </c>
      <c r="X21" s="152" t="s">
        <v>141</v>
      </c>
      <c r="Y21" s="102"/>
      <c r="Z21" s="102"/>
      <c r="AA21" s="102"/>
      <c r="AB21" s="102"/>
      <c r="AC21" s="102"/>
      <c r="AD21" s="102"/>
    </row>
    <row r="22" spans="1:32" x14ac:dyDescent="0.25">
      <c r="A22" s="1"/>
      <c r="B22" s="144" t="s">
        <v>142</v>
      </c>
      <c r="C22" s="145" t="s">
        <v>143</v>
      </c>
      <c r="D22" s="146" t="s">
        <v>89</v>
      </c>
      <c r="E22" s="147" t="s">
        <v>42</v>
      </c>
      <c r="F22" s="22"/>
      <c r="G22" s="148"/>
      <c r="H22" s="149"/>
      <c r="I22" s="149">
        <v>1</v>
      </c>
      <c r="J22" s="150"/>
      <c r="K22" s="150"/>
      <c r="L22" s="114"/>
      <c r="M22" s="150">
        <v>1</v>
      </c>
      <c r="N22" s="148">
        <v>0</v>
      </c>
      <c r="O22" s="149">
        <v>0</v>
      </c>
      <c r="P22" s="149">
        <v>3</v>
      </c>
      <c r="Q22" s="149"/>
      <c r="R22" s="149"/>
      <c r="S22" s="149"/>
      <c r="T22" s="149"/>
      <c r="U22" s="149"/>
      <c r="V22" s="151"/>
      <c r="W22" s="145" t="s">
        <v>144</v>
      </c>
      <c r="X22" s="152" t="s">
        <v>145</v>
      </c>
      <c r="Y22" s="102"/>
      <c r="Z22" s="102"/>
      <c r="AA22" s="102"/>
      <c r="AB22" s="102"/>
      <c r="AC22" s="102"/>
      <c r="AD22" s="102"/>
    </row>
    <row r="23" spans="1:32" x14ac:dyDescent="0.25">
      <c r="A23" s="1"/>
      <c r="B23" s="20" t="s">
        <v>146</v>
      </c>
      <c r="C23" s="20"/>
      <c r="D23" s="15"/>
      <c r="E23" s="19"/>
      <c r="F23" s="22"/>
      <c r="G23" s="17"/>
      <c r="H23" s="14"/>
      <c r="I23" s="14"/>
      <c r="J23" s="16"/>
      <c r="K23" s="16"/>
      <c r="L23" s="16"/>
      <c r="M23" s="17"/>
      <c r="N23" s="17"/>
      <c r="O23" s="14"/>
      <c r="P23" s="17"/>
      <c r="Q23" s="17"/>
      <c r="R23" s="17"/>
      <c r="S23" s="17"/>
      <c r="T23" s="17"/>
      <c r="U23" s="17"/>
      <c r="V23" s="16"/>
      <c r="W23" s="15"/>
      <c r="X23" s="15"/>
      <c r="Y23" s="102"/>
      <c r="Z23" s="102"/>
      <c r="AA23" s="102"/>
      <c r="AB23" s="102"/>
      <c r="AC23" s="102"/>
      <c r="AD23" s="102"/>
    </row>
    <row r="24" spans="1:32" x14ac:dyDescent="0.25">
      <c r="A24" s="8"/>
      <c r="B24" s="108" t="s">
        <v>147</v>
      </c>
      <c r="C24" s="109" t="s">
        <v>148</v>
      </c>
      <c r="D24" s="110" t="s">
        <v>89</v>
      </c>
      <c r="E24" s="111" t="s">
        <v>42</v>
      </c>
      <c r="F24" s="22"/>
      <c r="G24" s="112">
        <v>1</v>
      </c>
      <c r="H24" s="113"/>
      <c r="I24" s="112"/>
      <c r="J24" s="114"/>
      <c r="K24" s="114"/>
      <c r="L24" s="114"/>
      <c r="M24" s="114">
        <v>1</v>
      </c>
      <c r="N24" s="112">
        <v>0</v>
      </c>
      <c r="O24" s="113">
        <v>0</v>
      </c>
      <c r="P24" s="113">
        <v>2</v>
      </c>
      <c r="Q24" s="113"/>
      <c r="R24" s="113"/>
      <c r="S24" s="113"/>
      <c r="T24" s="113"/>
      <c r="U24" s="113"/>
      <c r="V24" s="115"/>
      <c r="W24" s="109" t="s">
        <v>149</v>
      </c>
      <c r="X24" s="116" t="s">
        <v>150</v>
      </c>
      <c r="Y24" s="102"/>
      <c r="Z24" s="102"/>
      <c r="AA24" s="102"/>
      <c r="AB24" s="102"/>
      <c r="AC24" s="102"/>
      <c r="AD24" s="102"/>
    </row>
    <row r="25" spans="1:32" x14ac:dyDescent="0.25">
      <c r="A25" s="1"/>
      <c r="B25" s="108" t="s">
        <v>151</v>
      </c>
      <c r="C25" s="109" t="s">
        <v>152</v>
      </c>
      <c r="D25" s="110" t="s">
        <v>89</v>
      </c>
      <c r="E25" s="111" t="s">
        <v>42</v>
      </c>
      <c r="F25" s="22"/>
      <c r="G25" s="112">
        <v>1</v>
      </c>
      <c r="H25" s="113"/>
      <c r="I25" s="112"/>
      <c r="J25" s="114"/>
      <c r="K25" s="114"/>
      <c r="L25" s="114"/>
      <c r="M25" s="114">
        <v>1</v>
      </c>
      <c r="N25" s="112">
        <v>0</v>
      </c>
      <c r="O25" s="113">
        <v>0</v>
      </c>
      <c r="P25" s="113">
        <v>1</v>
      </c>
      <c r="Q25" s="113"/>
      <c r="R25" s="113"/>
      <c r="S25" s="113"/>
      <c r="T25" s="113"/>
      <c r="U25" s="113"/>
      <c r="V25" s="115"/>
      <c r="W25" s="109" t="s">
        <v>153</v>
      </c>
      <c r="X25" s="116" t="s">
        <v>154</v>
      </c>
      <c r="Y25" s="102"/>
      <c r="Z25" s="102"/>
      <c r="AA25" s="102"/>
      <c r="AB25" s="102"/>
      <c r="AC25" s="102"/>
      <c r="AD25" s="102"/>
    </row>
    <row r="26" spans="1:32" x14ac:dyDescent="0.25">
      <c r="A26" s="1"/>
      <c r="B26" s="20" t="s">
        <v>155</v>
      </c>
      <c r="C26" s="20"/>
      <c r="D26" s="15"/>
      <c r="E26" s="19"/>
      <c r="F26" s="22"/>
      <c r="G26" s="17"/>
      <c r="H26" s="14"/>
      <c r="I26" s="14"/>
      <c r="J26" s="16"/>
      <c r="K26" s="16"/>
      <c r="L26" s="16"/>
      <c r="M26" s="17"/>
      <c r="N26" s="17"/>
      <c r="O26" s="14"/>
      <c r="P26" s="17"/>
      <c r="Q26" s="17"/>
      <c r="R26" s="17"/>
      <c r="S26" s="17"/>
      <c r="T26" s="17"/>
      <c r="U26" s="17"/>
      <c r="V26" s="16"/>
      <c r="W26" s="15"/>
      <c r="X26" s="15"/>
      <c r="Y26" s="102"/>
      <c r="Z26" s="102"/>
      <c r="AA26" s="102"/>
      <c r="AB26" s="102"/>
      <c r="AC26" s="102"/>
      <c r="AD26" s="102"/>
    </row>
    <row r="27" spans="1:32" x14ac:dyDescent="0.25">
      <c r="A27" s="1"/>
      <c r="B27" s="108" t="s">
        <v>156</v>
      </c>
      <c r="C27" s="109" t="s">
        <v>157</v>
      </c>
      <c r="D27" s="110" t="s">
        <v>89</v>
      </c>
      <c r="E27" s="171" t="s">
        <v>42</v>
      </c>
      <c r="F27" s="172"/>
      <c r="G27" s="112"/>
      <c r="H27" s="113"/>
      <c r="I27" s="112">
        <v>1</v>
      </c>
      <c r="J27" s="114" t="s">
        <v>90</v>
      </c>
      <c r="K27" s="114">
        <v>7</v>
      </c>
      <c r="L27" s="114" t="s">
        <v>158</v>
      </c>
      <c r="M27" s="114">
        <v>1</v>
      </c>
      <c r="N27" s="112">
        <v>0</v>
      </c>
      <c r="O27" s="113">
        <v>0</v>
      </c>
      <c r="P27" s="113">
        <v>0</v>
      </c>
      <c r="Q27" s="113">
        <v>5</v>
      </c>
      <c r="R27" s="113">
        <v>0</v>
      </c>
      <c r="S27" s="113">
        <v>3</v>
      </c>
      <c r="T27" s="113">
        <v>2</v>
      </c>
      <c r="U27" s="113">
        <v>0</v>
      </c>
      <c r="V27" s="115">
        <v>0.55555555555555558</v>
      </c>
      <c r="W27" s="109" t="s">
        <v>159</v>
      </c>
      <c r="X27" s="116" t="s">
        <v>160</v>
      </c>
      <c r="Y27" s="102"/>
      <c r="Z27" s="102"/>
      <c r="AA27" s="102"/>
      <c r="AB27" s="102"/>
      <c r="AC27" s="102"/>
      <c r="AD27" s="102"/>
    </row>
    <row r="28" spans="1:32" x14ac:dyDescent="0.25">
      <c r="A28" s="1"/>
      <c r="B28" s="108" t="s">
        <v>161</v>
      </c>
      <c r="C28" s="109" t="s">
        <v>162</v>
      </c>
      <c r="D28" s="110" t="s">
        <v>89</v>
      </c>
      <c r="E28" s="171" t="s">
        <v>42</v>
      </c>
      <c r="F28" s="172"/>
      <c r="G28" s="112">
        <v>1</v>
      </c>
      <c r="H28" s="113"/>
      <c r="I28" s="112"/>
      <c r="J28" s="114" t="s">
        <v>90</v>
      </c>
      <c r="K28" s="114">
        <v>7</v>
      </c>
      <c r="L28" s="114"/>
      <c r="M28" s="114">
        <v>1</v>
      </c>
      <c r="N28" s="112">
        <v>0</v>
      </c>
      <c r="O28" s="113">
        <v>0</v>
      </c>
      <c r="P28" s="113">
        <v>0</v>
      </c>
      <c r="Q28" s="113">
        <v>1</v>
      </c>
      <c r="R28" s="113">
        <v>1</v>
      </c>
      <c r="S28" s="113">
        <v>0</v>
      </c>
      <c r="T28" s="113">
        <v>0</v>
      </c>
      <c r="U28" s="113">
        <v>0</v>
      </c>
      <c r="V28" s="115">
        <v>0.14285714285714285</v>
      </c>
      <c r="W28" s="109" t="s">
        <v>163</v>
      </c>
      <c r="X28" s="116" t="s">
        <v>164</v>
      </c>
      <c r="Y28" s="102"/>
      <c r="Z28" s="102"/>
      <c r="AA28" s="102"/>
      <c r="AB28" s="102"/>
      <c r="AC28" s="102"/>
      <c r="AD28" s="102"/>
    </row>
    <row r="29" spans="1:32" x14ac:dyDescent="0.25">
      <c r="A29" s="1"/>
      <c r="B29" s="108" t="s">
        <v>165</v>
      </c>
      <c r="C29" s="109" t="s">
        <v>166</v>
      </c>
      <c r="D29" s="110" t="s">
        <v>89</v>
      </c>
      <c r="E29" s="171" t="s">
        <v>42</v>
      </c>
      <c r="F29" s="172"/>
      <c r="G29" s="112">
        <v>1</v>
      </c>
      <c r="H29" s="113"/>
      <c r="I29" s="113"/>
      <c r="J29" s="112" t="s">
        <v>90</v>
      </c>
      <c r="K29" s="114">
        <v>8</v>
      </c>
      <c r="L29" s="114"/>
      <c r="M29" s="114">
        <v>1</v>
      </c>
      <c r="N29" s="112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5">
        <v>0</v>
      </c>
      <c r="W29" s="109" t="s">
        <v>167</v>
      </c>
      <c r="X29" s="116" t="s">
        <v>168</v>
      </c>
      <c r="Y29" s="102"/>
      <c r="Z29" s="102"/>
      <c r="AA29" s="102"/>
      <c r="AB29" s="102"/>
      <c r="AC29" s="102"/>
      <c r="AD29" s="102"/>
    </row>
    <row r="30" spans="1:32" x14ac:dyDescent="0.25">
      <c r="A30" s="8"/>
      <c r="B30" s="138"/>
      <c r="C30" s="139"/>
      <c r="D30" s="139"/>
      <c r="E30" s="140"/>
      <c r="F30" s="140"/>
      <c r="G30" s="141"/>
      <c r="H30" s="142"/>
      <c r="I30" s="143"/>
      <c r="J30" s="142"/>
      <c r="K30" s="143"/>
      <c r="L30" s="142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92"/>
      <c r="Y30" s="102"/>
      <c r="Z30" s="102"/>
      <c r="AA30" s="102"/>
      <c r="AB30" s="102"/>
      <c r="AC30" s="102"/>
      <c r="AD30" s="102"/>
    </row>
    <row r="31" spans="1:32" s="7" customFormat="1" ht="18.75" customHeight="1" x14ac:dyDescent="0.2">
      <c r="A31" s="1"/>
      <c r="B31" s="170" t="s">
        <v>173</v>
      </c>
      <c r="C31" s="90"/>
      <c r="D31" s="101"/>
      <c r="E31" s="101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101"/>
      <c r="X31" s="81"/>
      <c r="Y31" s="22"/>
      <c r="Z31" s="22"/>
      <c r="AA31" s="22"/>
      <c r="AB31" s="22"/>
      <c r="AC31" s="22"/>
      <c r="AD31" s="22"/>
      <c r="AE31" s="22"/>
      <c r="AF31" s="22"/>
    </row>
    <row r="32" spans="1:32" s="21" customFormat="1" ht="15" customHeight="1" x14ac:dyDescent="0.2">
      <c r="A32" s="8"/>
      <c r="B32" s="105" t="s">
        <v>74</v>
      </c>
      <c r="C32" s="20" t="s">
        <v>174</v>
      </c>
      <c r="D32" s="106" t="s">
        <v>76</v>
      </c>
      <c r="E32" s="107" t="s">
        <v>1</v>
      </c>
      <c r="F32" s="42"/>
      <c r="G32" s="93" t="s">
        <v>77</v>
      </c>
      <c r="H32" s="95" t="s">
        <v>78</v>
      </c>
      <c r="I32" s="95" t="s">
        <v>36</v>
      </c>
      <c r="J32" s="16" t="s">
        <v>79</v>
      </c>
      <c r="K32" s="96" t="s">
        <v>80</v>
      </c>
      <c r="L32" s="96" t="s">
        <v>81</v>
      </c>
      <c r="M32" s="93" t="s">
        <v>82</v>
      </c>
      <c r="N32" s="93" t="s">
        <v>35</v>
      </c>
      <c r="O32" s="95" t="s">
        <v>83</v>
      </c>
      <c r="P32" s="93" t="s">
        <v>78</v>
      </c>
      <c r="Q32" s="93" t="s">
        <v>19</v>
      </c>
      <c r="R32" s="93">
        <v>1</v>
      </c>
      <c r="S32" s="93">
        <v>2</v>
      </c>
      <c r="T32" s="93">
        <v>3</v>
      </c>
      <c r="U32" s="93" t="s">
        <v>84</v>
      </c>
      <c r="V32" s="16" t="s">
        <v>175</v>
      </c>
      <c r="W32" s="15" t="s">
        <v>85</v>
      </c>
      <c r="X32" s="15" t="s">
        <v>86</v>
      </c>
      <c r="Y32" s="22"/>
      <c r="Z32" s="22"/>
      <c r="AA32" s="22"/>
      <c r="AB32" s="22"/>
      <c r="AC32" s="22"/>
      <c r="AD32" s="22"/>
      <c r="AE32" s="22"/>
      <c r="AF32" s="22"/>
    </row>
    <row r="33" spans="1:32" s="21" customFormat="1" ht="15" customHeight="1" x14ac:dyDescent="0.2">
      <c r="A33" s="8"/>
      <c r="B33" s="160" t="s">
        <v>177</v>
      </c>
      <c r="C33" s="161" t="s">
        <v>178</v>
      </c>
      <c r="D33" s="160" t="s">
        <v>176</v>
      </c>
      <c r="E33" s="160" t="s">
        <v>50</v>
      </c>
      <c r="F33" s="42"/>
      <c r="G33" s="162"/>
      <c r="H33" s="168"/>
      <c r="I33" s="162">
        <v>1</v>
      </c>
      <c r="J33" s="36" t="s">
        <v>90</v>
      </c>
      <c r="K33" s="36">
        <v>8</v>
      </c>
      <c r="L33" s="36"/>
      <c r="M33" s="164">
        <v>1</v>
      </c>
      <c r="N33" s="163">
        <v>0</v>
      </c>
      <c r="O33" s="36">
        <v>0</v>
      </c>
      <c r="P33" s="36">
        <v>1</v>
      </c>
      <c r="Q33" s="36">
        <v>1</v>
      </c>
      <c r="R33" s="36">
        <v>0</v>
      </c>
      <c r="S33" s="36">
        <v>0</v>
      </c>
      <c r="T33" s="36">
        <v>1</v>
      </c>
      <c r="U33" s="36">
        <v>0</v>
      </c>
      <c r="V33" s="165">
        <v>0.5</v>
      </c>
      <c r="W33" s="160" t="s">
        <v>126</v>
      </c>
      <c r="X33" s="36">
        <v>1743</v>
      </c>
      <c r="Y33" s="22"/>
      <c r="Z33" s="22"/>
      <c r="AA33" s="22"/>
      <c r="AB33" s="22"/>
      <c r="AC33" s="22"/>
      <c r="AD33" s="22"/>
      <c r="AE33" s="22"/>
      <c r="AF33" s="22"/>
    </row>
    <row r="34" spans="1:32" s="21" customFormat="1" ht="15" customHeight="1" x14ac:dyDescent="0.2">
      <c r="A34" s="1"/>
      <c r="B34" s="20" t="s">
        <v>7</v>
      </c>
      <c r="C34" s="16"/>
      <c r="D34" s="15"/>
      <c r="E34" s="128"/>
      <c r="F34" s="42"/>
      <c r="G34" s="17">
        <f>SUM(G33:G33)</f>
        <v>0</v>
      </c>
      <c r="H34" s="17">
        <f>SUM(H33:H33)</f>
        <v>0</v>
      </c>
      <c r="I34" s="17">
        <f>SUM(I33:I33)</f>
        <v>1</v>
      </c>
      <c r="J34" s="16"/>
      <c r="K34" s="16"/>
      <c r="L34" s="16"/>
      <c r="M34" s="17">
        <f t="shared" ref="M34:U34" si="1">SUM(M33:M33)</f>
        <v>1</v>
      </c>
      <c r="N34" s="17">
        <f t="shared" si="1"/>
        <v>0</v>
      </c>
      <c r="O34" s="17">
        <f t="shared" si="1"/>
        <v>0</v>
      </c>
      <c r="P34" s="17">
        <f t="shared" si="1"/>
        <v>1</v>
      </c>
      <c r="Q34" s="17">
        <f t="shared" si="1"/>
        <v>1</v>
      </c>
      <c r="R34" s="17">
        <f t="shared" si="1"/>
        <v>0</v>
      </c>
      <c r="S34" s="17">
        <f t="shared" si="1"/>
        <v>0</v>
      </c>
      <c r="T34" s="17">
        <f t="shared" si="1"/>
        <v>1</v>
      </c>
      <c r="U34" s="17">
        <f t="shared" si="1"/>
        <v>0</v>
      </c>
      <c r="V34" s="37">
        <v>0.5</v>
      </c>
      <c r="W34" s="130"/>
      <c r="X34" s="131"/>
      <c r="Y34" s="22"/>
      <c r="Z34" s="22"/>
      <c r="AA34" s="22"/>
      <c r="AB34" s="22"/>
      <c r="AC34" s="22"/>
      <c r="AD34" s="22"/>
      <c r="AE34" s="22"/>
      <c r="AF34" s="22"/>
    </row>
    <row r="35" spans="1:32" x14ac:dyDescent="0.25">
      <c r="A35" s="8"/>
      <c r="B35" s="132" t="s">
        <v>135</v>
      </c>
      <c r="C35" s="136" t="s">
        <v>179</v>
      </c>
      <c r="D35" s="166"/>
      <c r="E35" s="83"/>
      <c r="F35" s="84"/>
      <c r="G35" s="134"/>
      <c r="H35" s="83"/>
      <c r="I35" s="85"/>
      <c r="J35" s="83"/>
      <c r="K35" s="83"/>
      <c r="L35" s="83"/>
      <c r="M35" s="83"/>
      <c r="N35" s="83"/>
      <c r="O35" s="83"/>
      <c r="P35" s="83"/>
      <c r="Q35" s="83"/>
      <c r="R35" s="136"/>
      <c r="S35" s="83"/>
      <c r="T35" s="83"/>
      <c r="U35" s="83"/>
      <c r="V35" s="83"/>
      <c r="W35" s="136"/>
      <c r="X35" s="137"/>
      <c r="Y35" s="102"/>
      <c r="Z35" s="102"/>
      <c r="AA35" s="102"/>
      <c r="AB35" s="102"/>
      <c r="AC35" s="102"/>
      <c r="AD35" s="102"/>
    </row>
    <row r="36" spans="1:32" x14ac:dyDescent="0.25">
      <c r="A36" s="8"/>
      <c r="B36" s="167"/>
      <c r="C36" s="143"/>
      <c r="D36" s="139"/>
      <c r="E36" s="140"/>
      <c r="F36" s="140"/>
      <c r="G36" s="143"/>
      <c r="H36" s="142"/>
      <c r="I36" s="142"/>
      <c r="J36" s="142"/>
      <c r="K36" s="142"/>
      <c r="L36" s="142"/>
      <c r="M36" s="143"/>
      <c r="N36" s="142"/>
      <c r="O36" s="142"/>
      <c r="P36" s="142"/>
      <c r="Q36" s="142"/>
      <c r="R36" s="143"/>
      <c r="S36" s="142"/>
      <c r="T36" s="142"/>
      <c r="U36" s="142"/>
      <c r="V36" s="142"/>
      <c r="W36" s="143"/>
      <c r="X36" s="92"/>
      <c r="Y36" s="102"/>
      <c r="Z36" s="102"/>
      <c r="AA36" s="102"/>
      <c r="AB36" s="102"/>
      <c r="AC36" s="102"/>
      <c r="AD36" s="102"/>
    </row>
    <row r="37" spans="1:32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102"/>
      <c r="AC37" s="102"/>
      <c r="AD37" s="102"/>
    </row>
    <row r="38" spans="1:32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102"/>
      <c r="AC38" s="102"/>
      <c r="AD38" s="102"/>
    </row>
    <row r="39" spans="1:32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102"/>
      <c r="AC39" s="102"/>
      <c r="AD39" s="102"/>
    </row>
    <row r="40" spans="1:32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102"/>
      <c r="AC40" s="102"/>
      <c r="AD40" s="102"/>
    </row>
    <row r="41" spans="1:32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102"/>
      <c r="AC41" s="102"/>
      <c r="AD41" s="102"/>
    </row>
    <row r="42" spans="1:32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102"/>
      <c r="AC42" s="102"/>
      <c r="AD42" s="102"/>
    </row>
    <row r="43" spans="1:32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102"/>
      <c r="AC43" s="102"/>
      <c r="AD43" s="102"/>
    </row>
    <row r="44" spans="1:32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102"/>
      <c r="AC44" s="102"/>
      <c r="AD44" s="102"/>
    </row>
    <row r="45" spans="1:32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102"/>
      <c r="AC45" s="102"/>
      <c r="AD45" s="102"/>
    </row>
    <row r="46" spans="1:32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102"/>
      <c r="AC46" s="102"/>
      <c r="AD46" s="102"/>
    </row>
    <row r="47" spans="1:32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102"/>
      <c r="AC47" s="102"/>
      <c r="AD47" s="102"/>
    </row>
    <row r="48" spans="1:32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102"/>
      <c r="AC48" s="102"/>
      <c r="AD48" s="102"/>
    </row>
    <row r="49" spans="1:30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102"/>
      <c r="AC49" s="102"/>
      <c r="AD49" s="102"/>
    </row>
    <row r="50" spans="1:30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102"/>
      <c r="AC50" s="102"/>
      <c r="AD50" s="102"/>
    </row>
    <row r="51" spans="1:30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102"/>
      <c r="AC51" s="102"/>
      <c r="AD51" s="102"/>
    </row>
    <row r="52" spans="1:30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02"/>
      <c r="AC52" s="102"/>
      <c r="AD52" s="102"/>
    </row>
    <row r="53" spans="1:30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102"/>
      <c r="AC53" s="102"/>
      <c r="AD53" s="102"/>
    </row>
    <row r="54" spans="1:30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102"/>
      <c r="AC54" s="102"/>
      <c r="AD54" s="102"/>
    </row>
    <row r="55" spans="1:30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102"/>
      <c r="AC55" s="102"/>
      <c r="AD55" s="102"/>
    </row>
    <row r="56" spans="1:30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102"/>
      <c r="AC56" s="102"/>
      <c r="AD56" s="102"/>
    </row>
    <row r="57" spans="1:30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102"/>
      <c r="AC57" s="102"/>
      <c r="AD57" s="102"/>
    </row>
    <row r="58" spans="1:30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102"/>
      <c r="AC58" s="102"/>
      <c r="AD58" s="102"/>
    </row>
    <row r="59" spans="1:30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102"/>
      <c r="AC59" s="102"/>
      <c r="AD59" s="102"/>
    </row>
    <row r="60" spans="1:30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102"/>
      <c r="AC60" s="102"/>
      <c r="AD60" s="102"/>
    </row>
    <row r="61" spans="1:30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102"/>
      <c r="AC61" s="102"/>
      <c r="AD61" s="102"/>
    </row>
    <row r="62" spans="1:30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102"/>
      <c r="AC62" s="102"/>
      <c r="AD62" s="102"/>
    </row>
    <row r="63" spans="1:30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102"/>
      <c r="AC63" s="102"/>
      <c r="AD63" s="102"/>
    </row>
    <row r="64" spans="1:30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102"/>
      <c r="AC64" s="102"/>
      <c r="AD64" s="102"/>
    </row>
    <row r="65" spans="1:30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102"/>
      <c r="AC65" s="102"/>
      <c r="AD65" s="102"/>
    </row>
    <row r="66" spans="1:30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102"/>
      <c r="AC66" s="102"/>
      <c r="AD66" s="102"/>
    </row>
    <row r="67" spans="1:30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102"/>
      <c r="AC67" s="102"/>
      <c r="AD67" s="102"/>
    </row>
    <row r="68" spans="1:30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102"/>
      <c r="AC68" s="102"/>
      <c r="AD68" s="102"/>
    </row>
    <row r="69" spans="1:30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102"/>
      <c r="AC69" s="102"/>
      <c r="AD69" s="102"/>
    </row>
    <row r="70" spans="1:30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102"/>
      <c r="AC70" s="102"/>
      <c r="AD70" s="102"/>
    </row>
    <row r="71" spans="1:30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102"/>
      <c r="AC71" s="102"/>
      <c r="AD71" s="102"/>
    </row>
    <row r="72" spans="1:30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102"/>
      <c r="AC72" s="102"/>
      <c r="AD72" s="102"/>
    </row>
    <row r="73" spans="1:30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102"/>
      <c r="AC73" s="102"/>
      <c r="AD73" s="102"/>
    </row>
    <row r="74" spans="1:30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102"/>
      <c r="AC74" s="102"/>
      <c r="AD74" s="102"/>
    </row>
    <row r="75" spans="1:30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102"/>
      <c r="AC75" s="102"/>
      <c r="AD75" s="102"/>
    </row>
    <row r="76" spans="1:30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102"/>
      <c r="AC76" s="102"/>
      <c r="AD76" s="102"/>
    </row>
    <row r="77" spans="1:30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102"/>
      <c r="AC77" s="102"/>
      <c r="AD77" s="102"/>
    </row>
    <row r="78" spans="1:30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102"/>
      <c r="AC78" s="102"/>
      <c r="AD78" s="102"/>
    </row>
    <row r="79" spans="1:30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102"/>
      <c r="AC79" s="102"/>
      <c r="AD79" s="102"/>
    </row>
    <row r="80" spans="1:30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102"/>
      <c r="AC80" s="102"/>
      <c r="AD80" s="102"/>
    </row>
  </sheetData>
  <sortState ref="B15:X16">
    <sortCondition descending="1" ref="B1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Kallio</cp:lastModifiedBy>
  <cp:lastPrinted>2006-03-10T11:22:12Z</cp:lastPrinted>
  <dcterms:created xsi:type="dcterms:W3CDTF">2000-09-25T22:23:29Z</dcterms:created>
  <dcterms:modified xsi:type="dcterms:W3CDTF">2017-06-06T21:47:48Z</dcterms:modified>
</cp:coreProperties>
</file>