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O18" i="2"/>
  <c r="AR13" i="2" l="1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K19" i="2" s="1"/>
  <c r="I13" i="2"/>
  <c r="I17" i="2" s="1"/>
  <c r="O17" i="2" s="1"/>
  <c r="H13" i="2"/>
  <c r="H17" i="2" s="1"/>
  <c r="G13" i="2"/>
  <c r="G17" i="2" s="1"/>
  <c r="G19" i="2" s="1"/>
  <c r="F13" i="2"/>
  <c r="F17" i="2" s="1"/>
  <c r="N17" i="2" s="1"/>
  <c r="E13" i="2"/>
  <c r="E17" i="2" s="1"/>
  <c r="E19" i="2" s="1"/>
  <c r="M17" i="2" l="1"/>
  <c r="L17" i="2"/>
  <c r="F18" i="2"/>
  <c r="N18" i="2" s="1"/>
  <c r="H18" i="2"/>
  <c r="M18" i="2" s="1"/>
  <c r="L18" i="2"/>
  <c r="I19" i="2"/>
  <c r="J18" i="2"/>
  <c r="AF13" i="2"/>
  <c r="F19" i="2" l="1"/>
  <c r="H19" i="2"/>
  <c r="M19" i="2" s="1"/>
  <c r="J19" i="2"/>
  <c r="N19" i="2" l="1"/>
  <c r="L19" i="2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<sst xmlns="http://schemas.openxmlformats.org/spreadsheetml/2006/main" count="80" uniqueCount="35">
  <si>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</si>
  <si>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</si>
  <si>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</si>
  <si>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</si>
  <si>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</si>
  <si>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</si>
  <si>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</si>
  <si>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</si>
  <si>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</si>
  <si>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</si>
  <si>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</si>
  <si>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</si>
  <si>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</si>
  <si>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OsVa = Oulunsalon Vasama  (1910)</t>
  </si>
  <si>
    <t>YKKÖSPESIS</t>
  </si>
  <si>
    <t>Manse PP</t>
  </si>
  <si>
    <t>Antti Hannula</t>
  </si>
  <si>
    <t>15.5.1974</t>
  </si>
  <si>
    <t>6.</t>
  </si>
  <si>
    <t>OsVa</t>
  </si>
  <si>
    <t>Manse PP = Manse PP, Tampere  (2005)</t>
  </si>
  <si>
    <t>3.</t>
  </si>
  <si>
    <t>1.</t>
  </si>
  <si>
    <t>8.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</si>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</sst>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2851562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1.42578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29" t="s">
        <v>16</v>
      </c>
      <c r="C1" s="2"/>
      <c r="D1" s="3"/>
      <c r="E1" s="4" t="s">
        <v>17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60"/>
      <c r="D2" s="61"/>
      <c r="E2" s="8" t="s">
        <v>7</v>
      </c>
      <c r="F2" s="9"/>
      <c r="G2" s="9"/>
      <c r="H2" s="9"/>
      <c r="I2" s="15"/>
      <c r="J2" s="10"/>
      <c r="K2" s="37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62" t="s">
        <v>25</v>
      </c>
      <c r="Y2" s="63"/>
      <c r="Z2" s="36"/>
      <c r="AA2" s="8" t="s">
        <v>7</v>
      </c>
      <c r="AB2" s="9"/>
      <c r="AC2" s="9"/>
      <c r="AD2" s="9"/>
      <c r="AE2" s="15"/>
      <c r="AF2" s="10"/>
      <c r="AG2" s="37"/>
      <c r="AH2" s="17" t="s">
        <v>31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3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3"/>
      <c r="D4" s="32"/>
      <c r="E4" s="22"/>
      <c r="F4" s="22"/>
      <c r="G4" s="22"/>
      <c r="H4" s="22"/>
      <c r="I4" s="22"/>
      <c r="J4" s="39"/>
      <c r="K4" s="21"/>
      <c r="L4" s="40"/>
      <c r="M4" s="13"/>
      <c r="N4" s="13"/>
      <c r="O4" s="13"/>
      <c r="Q4" s="22"/>
      <c r="R4" s="22"/>
      <c r="S4" s="33"/>
      <c r="T4" s="22"/>
      <c r="U4" s="22"/>
      <c r="V4" s="33"/>
      <c r="W4" s="21"/>
      <c r="X4" s="22">
        <v>1993</v>
      </c>
      <c r="Y4" s="22" t="s">
        <v>34</v>
      </c>
      <c r="Z4" s="71" t="s">
        <v>19</v>
      </c>
      <c r="AA4" s="22">
        <v>16</v>
      </c>
      <c r="AB4" s="22">
        <v>1</v>
      </c>
      <c r="AC4" s="22">
        <v>10</v>
      </c>
      <c r="AD4" s="22">
        <v>11</v>
      </c>
      <c r="AE4" s="22"/>
      <c r="AF4" s="39"/>
      <c r="AG4" s="21"/>
      <c r="AH4" s="40"/>
      <c r="AI4" s="13"/>
      <c r="AJ4" s="13"/>
      <c r="AK4" s="13"/>
      <c r="AL4" s="18"/>
      <c r="AM4" s="22"/>
      <c r="AN4" s="22"/>
      <c r="AO4" s="33"/>
      <c r="AP4" s="22"/>
      <c r="AQ4" s="22"/>
      <c r="AR4" s="33"/>
      <c r="AS4" s="2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72"/>
      <c r="D5" s="32"/>
      <c r="E5" s="22"/>
      <c r="F5" s="22"/>
      <c r="G5" s="22"/>
      <c r="H5" s="33"/>
      <c r="I5" s="22"/>
      <c r="J5" s="39"/>
      <c r="K5" s="21"/>
      <c r="L5" s="40"/>
      <c r="M5" s="13"/>
      <c r="N5" s="13"/>
      <c r="O5" s="13"/>
      <c r="Q5" s="22"/>
      <c r="R5" s="22"/>
      <c r="S5" s="33"/>
      <c r="T5" s="22"/>
      <c r="U5" s="22"/>
      <c r="V5" s="33"/>
      <c r="W5" s="21"/>
      <c r="X5" s="22"/>
      <c r="Y5" s="31"/>
      <c r="Z5" s="71"/>
      <c r="AA5" s="22"/>
      <c r="AB5" s="22"/>
      <c r="AC5" s="22"/>
      <c r="AD5" s="33"/>
      <c r="AE5" s="22"/>
      <c r="AF5" s="39"/>
      <c r="AG5" s="21"/>
      <c r="AH5" s="40"/>
      <c r="AI5" s="13"/>
      <c r="AJ5" s="13"/>
      <c r="AK5" s="13"/>
      <c r="AL5" s="18"/>
      <c r="AM5" s="22"/>
      <c r="AN5" s="22"/>
      <c r="AO5" s="33"/>
      <c r="AP5" s="22"/>
      <c r="AQ5" s="22"/>
      <c r="AR5" s="33"/>
      <c r="AS5" s="2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31" t="s">
        <v>18</v>
      </c>
      <c r="D6" s="32" t="s">
        <v>19</v>
      </c>
      <c r="E6" s="22">
        <v>26</v>
      </c>
      <c r="F6" s="22">
        <v>0</v>
      </c>
      <c r="G6" s="22">
        <v>8</v>
      </c>
      <c r="H6" s="33">
        <v>7</v>
      </c>
      <c r="I6" s="22">
        <v>65</v>
      </c>
      <c r="J6" s="39"/>
      <c r="K6" s="21"/>
      <c r="L6" s="40"/>
      <c r="M6" s="13"/>
      <c r="N6" s="13"/>
      <c r="O6" s="13"/>
      <c r="Q6" s="22"/>
      <c r="R6" s="22"/>
      <c r="S6" s="33"/>
      <c r="T6" s="22"/>
      <c r="U6" s="22"/>
      <c r="V6" s="33"/>
      <c r="W6" s="21"/>
      <c r="X6" s="22"/>
      <c r="Y6" s="31"/>
      <c r="Z6" s="32"/>
      <c r="AA6" s="22"/>
      <c r="AB6" s="22"/>
      <c r="AC6" s="22"/>
      <c r="AD6" s="33"/>
      <c r="AE6" s="22"/>
      <c r="AF6" s="39"/>
      <c r="AG6" s="21"/>
      <c r="AH6" s="40"/>
      <c r="AI6" s="13"/>
      <c r="AJ6" s="13"/>
      <c r="AK6" s="13"/>
      <c r="AL6" s="18"/>
      <c r="AM6" s="22"/>
      <c r="AN6" s="22"/>
      <c r="AO6" s="33"/>
      <c r="AP6" s="22"/>
      <c r="AQ6" s="22"/>
      <c r="AR6" s="33"/>
      <c r="AS6" s="2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1"/>
      <c r="D7" s="32"/>
      <c r="E7" s="22"/>
      <c r="F7" s="22"/>
      <c r="G7" s="22"/>
      <c r="H7" s="33"/>
      <c r="I7" s="22"/>
      <c r="J7" s="39"/>
      <c r="K7" s="21"/>
      <c r="L7" s="40"/>
      <c r="M7" s="13"/>
      <c r="N7" s="13"/>
      <c r="O7" s="13"/>
      <c r="Q7" s="22"/>
      <c r="R7" s="22"/>
      <c r="S7" s="33"/>
      <c r="T7" s="22"/>
      <c r="U7" s="22"/>
      <c r="V7" s="33"/>
      <c r="W7" s="21"/>
      <c r="X7" s="22"/>
      <c r="Y7" s="31"/>
      <c r="Z7" s="32"/>
      <c r="AA7" s="22"/>
      <c r="AB7" s="22"/>
      <c r="AC7" s="22"/>
      <c r="AD7" s="33"/>
      <c r="AE7" s="22"/>
      <c r="AF7" s="39"/>
      <c r="AG7" s="21"/>
      <c r="AH7" s="40"/>
      <c r="AI7" s="13"/>
      <c r="AJ7" s="13"/>
      <c r="AK7" s="13"/>
      <c r="AL7" s="18"/>
      <c r="AM7" s="22"/>
      <c r="AN7" s="22"/>
      <c r="AO7" s="33"/>
      <c r="AP7" s="22"/>
      <c r="AQ7" s="22"/>
      <c r="AR7" s="33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1"/>
      <c r="D8" s="32"/>
      <c r="E8" s="22"/>
      <c r="F8" s="22"/>
      <c r="G8" s="22"/>
      <c r="H8" s="33"/>
      <c r="I8" s="22"/>
      <c r="J8" s="39"/>
      <c r="K8" s="21"/>
      <c r="L8" s="40"/>
      <c r="M8" s="13"/>
      <c r="N8" s="13"/>
      <c r="O8" s="13"/>
      <c r="Q8" s="22"/>
      <c r="R8" s="22"/>
      <c r="S8" s="33"/>
      <c r="T8" s="22"/>
      <c r="U8" s="22"/>
      <c r="V8" s="33"/>
      <c r="W8" s="21"/>
      <c r="X8" s="22">
        <v>2005</v>
      </c>
      <c r="Y8" s="22" t="s">
        <v>21</v>
      </c>
      <c r="Z8" s="32" t="s">
        <v>15</v>
      </c>
      <c r="AA8" s="22">
        <v>12</v>
      </c>
      <c r="AB8" s="22">
        <v>3</v>
      </c>
      <c r="AC8" s="22">
        <v>5</v>
      </c>
      <c r="AD8" s="22">
        <v>14</v>
      </c>
      <c r="AE8" s="22">
        <v>45</v>
      </c>
      <c r="AF8" s="69">
        <v>0.625</v>
      </c>
      <c r="AG8" s="53">
        <v>72</v>
      </c>
      <c r="AH8" s="40"/>
      <c r="AI8" s="13"/>
      <c r="AJ8" s="13"/>
      <c r="AK8" s="13"/>
      <c r="AL8" s="2"/>
      <c r="AM8" s="22"/>
      <c r="AN8" s="22"/>
      <c r="AO8" s="22"/>
      <c r="AP8" s="22"/>
      <c r="AQ8" s="22"/>
      <c r="AR8" s="5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1"/>
      <c r="D9" s="32"/>
      <c r="E9" s="22"/>
      <c r="F9" s="22"/>
      <c r="G9" s="22"/>
      <c r="H9" s="33"/>
      <c r="I9" s="22"/>
      <c r="J9" s="39"/>
      <c r="K9" s="21"/>
      <c r="L9" s="40"/>
      <c r="M9" s="13"/>
      <c r="N9" s="13"/>
      <c r="O9" s="13"/>
      <c r="Q9" s="22"/>
      <c r="R9" s="22"/>
      <c r="S9" s="33"/>
      <c r="T9" s="22"/>
      <c r="U9" s="22"/>
      <c r="V9" s="33"/>
      <c r="W9" s="21"/>
      <c r="X9" s="22">
        <v>2006</v>
      </c>
      <c r="Y9" s="22" t="s">
        <v>22</v>
      </c>
      <c r="Z9" s="32" t="s">
        <v>15</v>
      </c>
      <c r="AA9" s="22">
        <v>7</v>
      </c>
      <c r="AB9" s="22">
        <v>0</v>
      </c>
      <c r="AC9" s="22">
        <v>0</v>
      </c>
      <c r="AD9" s="22">
        <v>5</v>
      </c>
      <c r="AE9" s="22">
        <v>21</v>
      </c>
      <c r="AF9" s="69">
        <v>0.58330000000000004</v>
      </c>
      <c r="AG9" s="53">
        <v>36</v>
      </c>
      <c r="AH9" s="40"/>
      <c r="AI9" s="13"/>
      <c r="AJ9" s="13"/>
      <c r="AK9" s="13"/>
      <c r="AL9" s="2"/>
      <c r="AM9" s="22">
        <v>1</v>
      </c>
      <c r="AN9" s="22">
        <v>0</v>
      </c>
      <c r="AO9" s="22">
        <v>1</v>
      </c>
      <c r="AP9" s="22">
        <v>0</v>
      </c>
      <c r="AQ9" s="22">
        <v>1</v>
      </c>
      <c r="AR9" s="59">
        <v>0.1666</v>
      </c>
      <c r="AS9" s="1">
        <v>6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1"/>
      <c r="D10" s="32"/>
      <c r="E10" s="22"/>
      <c r="F10" s="22"/>
      <c r="G10" s="22"/>
      <c r="H10" s="33"/>
      <c r="I10" s="22"/>
      <c r="J10" s="39"/>
      <c r="K10" s="21"/>
      <c r="L10" s="40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/>
      <c r="Y10" s="31"/>
      <c r="Z10" s="32"/>
      <c r="AA10" s="22"/>
      <c r="AB10" s="22"/>
      <c r="AC10" s="22"/>
      <c r="AD10" s="33"/>
      <c r="AE10" s="22"/>
      <c r="AF10" s="39"/>
      <c r="AG10" s="70"/>
      <c r="AH10" s="40"/>
      <c r="AI10" s="13"/>
      <c r="AJ10" s="13"/>
      <c r="AK10" s="13"/>
      <c r="AL10" s="2"/>
      <c r="AM10" s="22"/>
      <c r="AN10" s="22"/>
      <c r="AO10" s="33"/>
      <c r="AP10" s="22"/>
      <c r="AQ10" s="22"/>
      <c r="AR10" s="33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1"/>
      <c r="D11" s="32"/>
      <c r="E11" s="22"/>
      <c r="F11" s="22"/>
      <c r="G11" s="22"/>
      <c r="H11" s="33"/>
      <c r="I11" s="22"/>
      <c r="J11" s="39"/>
      <c r="K11" s="21"/>
      <c r="L11" s="40"/>
      <c r="M11" s="13"/>
      <c r="N11" s="13"/>
      <c r="O11" s="13"/>
      <c r="Q11" s="64"/>
      <c r="R11" s="22"/>
      <c r="S11" s="33"/>
      <c r="T11" s="22"/>
      <c r="U11" s="22"/>
      <c r="V11" s="33"/>
      <c r="W11" s="21"/>
      <c r="X11" s="22">
        <v>2009</v>
      </c>
      <c r="Y11" s="22" t="s">
        <v>23</v>
      </c>
      <c r="Z11" s="32" t="s">
        <v>15</v>
      </c>
      <c r="AA11" s="22">
        <v>10</v>
      </c>
      <c r="AB11" s="22">
        <v>0</v>
      </c>
      <c r="AC11" s="22">
        <v>0</v>
      </c>
      <c r="AD11" s="22">
        <v>4</v>
      </c>
      <c r="AE11" s="22">
        <v>30</v>
      </c>
      <c r="AF11" s="69">
        <v>0.51719999999999999</v>
      </c>
      <c r="AG11" s="53">
        <v>58</v>
      </c>
      <c r="AH11" s="40"/>
      <c r="AI11" s="13"/>
      <c r="AJ11" s="13"/>
      <c r="AK11" s="13"/>
      <c r="AL11" s="2"/>
      <c r="AM11" s="22"/>
      <c r="AN11" s="22"/>
      <c r="AO11" s="22"/>
      <c r="AP11" s="22"/>
      <c r="AQ11" s="22"/>
      <c r="AR11" s="59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1"/>
      <c r="D12" s="32"/>
      <c r="E12" s="22"/>
      <c r="F12" s="22"/>
      <c r="G12" s="22"/>
      <c r="H12" s="33"/>
      <c r="I12" s="22"/>
      <c r="J12" s="39"/>
      <c r="K12" s="21"/>
      <c r="L12" s="40"/>
      <c r="M12" s="13"/>
      <c r="N12" s="13"/>
      <c r="O12" s="13"/>
      <c r="Q12" s="64"/>
      <c r="R12" s="22"/>
      <c r="S12" s="33"/>
      <c r="T12" s="22"/>
      <c r="U12" s="22"/>
      <c r="V12" s="33"/>
      <c r="W12" s="21"/>
      <c r="X12" s="22">
        <v>2010</v>
      </c>
      <c r="Y12" s="22" t="s">
        <v>21</v>
      </c>
      <c r="Z12" s="32" t="s">
        <v>15</v>
      </c>
      <c r="AA12" s="22">
        <v>6</v>
      </c>
      <c r="AB12" s="22">
        <v>1</v>
      </c>
      <c r="AC12" s="22">
        <v>4</v>
      </c>
      <c r="AD12" s="22">
        <v>4</v>
      </c>
      <c r="AE12" s="22">
        <v>21</v>
      </c>
      <c r="AF12" s="69">
        <v>0.6774</v>
      </c>
      <c r="AG12" s="53">
        <v>31</v>
      </c>
      <c r="AH12" s="40"/>
      <c r="AI12" s="13"/>
      <c r="AJ12" s="13"/>
      <c r="AK12" s="13"/>
      <c r="AL12" s="2"/>
      <c r="AM12" s="22">
        <v>3</v>
      </c>
      <c r="AN12" s="22">
        <v>0</v>
      </c>
      <c r="AO12" s="22">
        <v>0</v>
      </c>
      <c r="AP12" s="22">
        <v>0</v>
      </c>
      <c r="AQ12" s="22">
        <v>4</v>
      </c>
      <c r="AR12" s="59">
        <v>0.33329999999999999</v>
      </c>
      <c r="AS12" s="1">
        <v>12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65" t="s">
        <v>28</v>
      </c>
      <c r="C13" s="66"/>
      <c r="D13" s="67"/>
      <c r="E13" s="44">
        <f>SUM(E4:E12)</f>
        <v>26</v>
      </c>
      <c r="F13" s="44">
        <f>SUM(F4:F12)</f>
        <v>0</v>
      </c>
      <c r="G13" s="44">
        <f>SUM(G4:G12)</f>
        <v>8</v>
      </c>
      <c r="H13" s="44">
        <f>SUM(H4:H12)</f>
        <v>7</v>
      </c>
      <c r="I13" s="44">
        <f>SUM(I4:I12)</f>
        <v>65</v>
      </c>
      <c r="J13" s="45">
        <v>0</v>
      </c>
      <c r="K13" s="37">
        <f>SUM(K4:K12)</f>
        <v>0</v>
      </c>
      <c r="L13" s="17"/>
      <c r="M13" s="15"/>
      <c r="N13" s="46"/>
      <c r="O13" s="47"/>
      <c r="P13" s="18"/>
      <c r="Q13" s="44">
        <f>SUM(Q4:Q12)</f>
        <v>0</v>
      </c>
      <c r="R13" s="44">
        <f>SUM(R4:R12)</f>
        <v>0</v>
      </c>
      <c r="S13" s="44">
        <f>SUM(S4:S12)</f>
        <v>0</v>
      </c>
      <c r="T13" s="44">
        <f>SUM(T4:T12)</f>
        <v>0</v>
      </c>
      <c r="U13" s="44">
        <f>SUM(U4:U12)</f>
        <v>0</v>
      </c>
      <c r="V13" s="23">
        <v>0</v>
      </c>
      <c r="W13" s="37">
        <f>SUM(W4:W12)</f>
        <v>0</v>
      </c>
      <c r="X13" s="11" t="s">
        <v>28</v>
      </c>
      <c r="Y13" s="12"/>
      <c r="Z13" s="10"/>
      <c r="AA13" s="44">
        <f>SUM(AA4:AA12)</f>
        <v>51</v>
      </c>
      <c r="AB13" s="44">
        <f>SUM(AB4:AB12)</f>
        <v>5</v>
      </c>
      <c r="AC13" s="44">
        <f>SUM(AC4:AC12)</f>
        <v>19</v>
      </c>
      <c r="AD13" s="44">
        <f>SUM(AD4:AD12)</f>
        <v>38</v>
      </c>
      <c r="AE13" s="44">
        <f>SUM(AE4:AE12)</f>
        <v>117</v>
      </c>
      <c r="AF13" s="45">
        <f>PRODUCT(AE13/AG13)</f>
        <v>0.59390862944162437</v>
      </c>
      <c r="AG13" s="37">
        <f>SUM(AG4:AG12)</f>
        <v>197</v>
      </c>
      <c r="AH13" s="17"/>
      <c r="AI13" s="15"/>
      <c r="AJ13" s="46"/>
      <c r="AK13" s="47"/>
      <c r="AL13" s="18"/>
      <c r="AM13" s="44">
        <f>SUM(AM4:AM12)</f>
        <v>4</v>
      </c>
      <c r="AN13" s="44">
        <f>SUM(AN4:AN12)</f>
        <v>0</v>
      </c>
      <c r="AO13" s="44">
        <f>SUM(AO4:AO12)</f>
        <v>1</v>
      </c>
      <c r="AP13" s="44">
        <f>SUM(AP4:AP12)</f>
        <v>0</v>
      </c>
      <c r="AQ13" s="44">
        <f>SUM(AQ4:AQ12)</f>
        <v>5</v>
      </c>
      <c r="AR13" s="45">
        <f>PRODUCT(AQ13/AS13)</f>
        <v>0.27777777777777779</v>
      </c>
      <c r="AS13" s="38">
        <f>SUM(AS4:AS12)</f>
        <v>18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48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48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0" t="s">
        <v>26</v>
      </c>
      <c r="C15" s="51"/>
      <c r="D15" s="52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32</v>
      </c>
      <c r="O15" s="13" t="s">
        <v>33</v>
      </c>
      <c r="Q15" s="25"/>
      <c r="R15" s="25" t="s">
        <v>12</v>
      </c>
      <c r="S15" s="25"/>
      <c r="T15" s="24" t="s">
        <v>13</v>
      </c>
      <c r="U15" s="18"/>
      <c r="V15" s="21"/>
      <c r="W15" s="21"/>
      <c r="X15" s="49"/>
      <c r="Y15" s="49"/>
      <c r="Z15" s="49"/>
      <c r="AA15" s="49"/>
      <c r="AB15" s="49"/>
      <c r="AC15" s="24"/>
      <c r="AD15" s="24"/>
      <c r="AE15" s="24"/>
      <c r="AF15" s="24"/>
      <c r="AG15" s="24"/>
      <c r="AH15" s="24"/>
      <c r="AI15" s="24"/>
      <c r="AJ15" s="24"/>
      <c r="AK15" s="24"/>
      <c r="AM15" s="21"/>
      <c r="AN15" s="49"/>
      <c r="AO15" s="49"/>
      <c r="AP15" s="49"/>
      <c r="AQ15" s="49"/>
      <c r="AR15" s="49"/>
      <c r="AS15" s="4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27</v>
      </c>
      <c r="C16" s="7"/>
      <c r="D16" s="27"/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68">
        <v>0</v>
      </c>
      <c r="K16" s="24">
        <v>0</v>
      </c>
      <c r="L16" s="55">
        <v>0</v>
      </c>
      <c r="M16" s="55">
        <v>0</v>
      </c>
      <c r="N16" s="55">
        <v>0</v>
      </c>
      <c r="O16" s="55">
        <v>0</v>
      </c>
      <c r="Q16" s="25"/>
      <c r="R16" s="25"/>
      <c r="S16" s="25"/>
      <c r="T16" s="24" t="s">
        <v>20</v>
      </c>
      <c r="U16" s="24"/>
      <c r="V16" s="24"/>
      <c r="W16" s="24"/>
      <c r="X16" s="25"/>
      <c r="Y16" s="25"/>
      <c r="Z16" s="25"/>
      <c r="AA16" s="25"/>
      <c r="AB16" s="25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41" t="s">
        <v>14</v>
      </c>
      <c r="C17" s="42"/>
      <c r="D17" s="43"/>
      <c r="E17" s="54">
        <f>PRODUCT(E13+Q13)</f>
        <v>26</v>
      </c>
      <c r="F17" s="54">
        <f>PRODUCT(F13+R13)</f>
        <v>0</v>
      </c>
      <c r="G17" s="54">
        <f>PRODUCT(G13+S13)</f>
        <v>8</v>
      </c>
      <c r="H17" s="54">
        <f>PRODUCT(H13+T13)</f>
        <v>7</v>
      </c>
      <c r="I17" s="54">
        <f>PRODUCT(I13+U13)</f>
        <v>65</v>
      </c>
      <c r="J17" s="68"/>
      <c r="K17" s="24">
        <f>PRODUCT(K13+W13)</f>
        <v>0</v>
      </c>
      <c r="L17" s="55">
        <f>PRODUCT((F17+G17)/E17)</f>
        <v>0.30769230769230771</v>
      </c>
      <c r="M17" s="55">
        <f>PRODUCT(H17/E17)</f>
        <v>0.26923076923076922</v>
      </c>
      <c r="N17" s="55">
        <f>PRODUCT((F17+G17+H17)/E17)</f>
        <v>0.57692307692307687</v>
      </c>
      <c r="O17" s="55">
        <f>PRODUCT(I17/E17)</f>
        <v>2.5</v>
      </c>
      <c r="Q17" s="25"/>
      <c r="R17" s="25"/>
      <c r="S17" s="2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25</v>
      </c>
      <c r="C18" s="19"/>
      <c r="D18" s="28"/>
      <c r="E18" s="54">
        <f>PRODUCT(AA13+AM13)</f>
        <v>55</v>
      </c>
      <c r="F18" s="54">
        <f>PRODUCT(AB13+AN13)</f>
        <v>5</v>
      </c>
      <c r="G18" s="54">
        <f>PRODUCT(AC13+AO13)</f>
        <v>20</v>
      </c>
      <c r="H18" s="54">
        <f>PRODUCT(AD13+AP13)</f>
        <v>38</v>
      </c>
      <c r="I18" s="54">
        <f>PRODUCT(AE13+AQ13)</f>
        <v>122</v>
      </c>
      <c r="J18" s="68">
        <f>PRODUCT(I18/K18)</f>
        <v>0.56744186046511624</v>
      </c>
      <c r="K18" s="18">
        <f>PRODUCT(AG13+AS13)</f>
        <v>215</v>
      </c>
      <c r="L18" s="55">
        <f>PRODUCT((F18+G18)/E18)</f>
        <v>0.45454545454545453</v>
      </c>
      <c r="M18" s="55">
        <f>PRODUCT(H18/E18)</f>
        <v>0.69090909090909092</v>
      </c>
      <c r="N18" s="55">
        <f>PRODUCT((F18+G18+H18)/E18)</f>
        <v>1.1454545454545455</v>
      </c>
      <c r="O18" s="55">
        <f>PRODUCT(I18/39)</f>
        <v>3.1282051282051282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24"/>
      <c r="AI18" s="24"/>
      <c r="AJ18" s="24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28</v>
      </c>
      <c r="C19" s="57"/>
      <c r="D19" s="58"/>
      <c r="E19" s="54">
        <f>SUM(E16:E18)</f>
        <v>81</v>
      </c>
      <c r="F19" s="54">
        <f t="shared" ref="F19:I19" si="0">SUM(F16:F18)</f>
        <v>5</v>
      </c>
      <c r="G19" s="54">
        <f t="shared" si="0"/>
        <v>28</v>
      </c>
      <c r="H19" s="54">
        <f t="shared" si="0"/>
        <v>45</v>
      </c>
      <c r="I19" s="54">
        <f t="shared" si="0"/>
        <v>187</v>
      </c>
      <c r="J19" s="68">
        <f>PRODUCT(I19/K19)</f>
        <v>0.86976744186046506</v>
      </c>
      <c r="K19" s="24">
        <f>SUM(K16:K18)</f>
        <v>215</v>
      </c>
      <c r="L19" s="55">
        <f>PRODUCT((F19+G19)/E19)</f>
        <v>0.40740740740740738</v>
      </c>
      <c r="M19" s="55">
        <f>PRODUCT(H19/E19)</f>
        <v>0.55555555555555558</v>
      </c>
      <c r="N19" s="55">
        <f>PRODUCT((F19+G19+H19)/E19)</f>
        <v>0.96296296296296291</v>
      </c>
      <c r="O19" s="55">
        <f>PRODUCT(I19/65)</f>
        <v>2.8769230769230769</v>
      </c>
      <c r="Q19" s="18"/>
      <c r="R19" s="18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H178" s="24"/>
      <c r="AI178" s="24"/>
      <c r="AJ178" s="24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AH179" s="24"/>
      <c r="AI179" s="24"/>
      <c r="AJ179" s="24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AH180" s="24"/>
      <c r="AI180" s="24"/>
      <c r="AJ180" s="24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AH181" s="24"/>
      <c r="AI181" s="24"/>
      <c r="AJ181" s="24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AH182" s="24"/>
      <c r="AI182" s="24"/>
      <c r="AJ182" s="24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AH183" s="24"/>
      <c r="AI183" s="24"/>
      <c r="AJ183" s="24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AH184" s="18"/>
      <c r="AI184" s="18"/>
      <c r="AJ184" s="18"/>
      <c r="AK184" s="18"/>
      <c r="AL184" s="18"/>
    </row>
  </sheetData>
  <sortState ref="B4:I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2018-12-11T11:22:36Z</dcterms:modified>
</cp:coreProperties>
</file>