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O19" i="3"/>
  <c r="O18" i="3" l="1"/>
  <c r="N18" i="3"/>
  <c r="M18" i="3"/>
  <c r="L18" i="3"/>
  <c r="K18" i="3" l="1"/>
  <c r="K21" i="3" s="1"/>
  <c r="AS15" i="3"/>
  <c r="AQ15" i="3"/>
  <c r="AP15" i="3"/>
  <c r="AO15" i="3"/>
  <c r="AN15" i="3"/>
  <c r="AM15" i="3"/>
  <c r="AG15" i="3"/>
  <c r="AE15" i="3"/>
  <c r="AD15" i="3"/>
  <c r="H20" i="3" s="1"/>
  <c r="AC15" i="3"/>
  <c r="G20" i="3" s="1"/>
  <c r="AB15" i="3"/>
  <c r="F20" i="3" s="1"/>
  <c r="AA15" i="3"/>
  <c r="E20" i="3" s="1"/>
  <c r="W15" i="3"/>
  <c r="U15" i="3"/>
  <c r="T15" i="3"/>
  <c r="S15" i="3"/>
  <c r="R15" i="3"/>
  <c r="Q15" i="3"/>
  <c r="K15" i="3"/>
  <c r="I15" i="3"/>
  <c r="I19" i="3" s="1"/>
  <c r="H15" i="3"/>
  <c r="H19" i="3" s="1"/>
  <c r="G15" i="3"/>
  <c r="G19" i="3" s="1"/>
  <c r="G21" i="3" s="1"/>
  <c r="F15" i="3"/>
  <c r="F19" i="3" s="1"/>
  <c r="E15" i="3"/>
  <c r="F21" i="3" l="1"/>
  <c r="N19" i="3"/>
  <c r="H21" i="3"/>
  <c r="M20" i="3"/>
  <c r="E19" i="3"/>
  <c r="E21" i="3" s="1"/>
  <c r="N20" i="3"/>
  <c r="L20" i="3"/>
  <c r="I20" i="3"/>
  <c r="O20" i="3" s="1"/>
  <c r="M21" i="3" l="1"/>
  <c r="M19" i="3"/>
  <c r="L19" i="3"/>
  <c r="I21" i="3"/>
  <c r="J21" i="3" s="1"/>
  <c r="N21" i="3"/>
  <c r="L21" i="3"/>
  <c r="AB21" i="1"/>
  <c r="AA21" i="1"/>
  <c r="Z21" i="1"/>
  <c r="Y21" i="1"/>
  <c r="X21" i="1"/>
  <c r="W21" i="1"/>
  <c r="T21" i="1"/>
  <c r="S21" i="1"/>
  <c r="R21" i="1"/>
  <c r="Q21" i="1"/>
  <c r="P21" i="1"/>
</calcChain>
</file>

<file path=xl/sharedStrings.xml><?xml version="1.0" encoding="utf-8"?>
<sst xmlns="http://schemas.openxmlformats.org/spreadsheetml/2006/main" count="208" uniqueCount="78">
  <si>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</si>
  <si>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</si>
  <si>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</si>
  <si>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</si>
  <si>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</si>
  <si>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</si>
  <si>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</si>
  <si>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</si>
  <si>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</si>
  <si>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</si>
  <si>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</si>
  <si>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</si>
  <si>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</si>
  <si>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</si>
  <si>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</si>
  <si>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</si>
  <si>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</si>
  <si>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</si>
  <si>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</si>
  <si>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</si>
  <si>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</si>
  <si>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</si>
  <si>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</si>
  <si>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</si>
  <si>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</si>
  <si>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</si>
  <si>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</si>
  <si>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</si>
  <si>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</si>
  <si>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</si>
  <si>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</si>
  <si>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</si>
  <si>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</si>
  <si>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</si>
  <si>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Kontio</t>
  </si>
  <si>
    <t>4.</t>
  </si>
  <si>
    <t>Lippo</t>
  </si>
  <si>
    <t>13.</t>
  </si>
  <si>
    <t>MuPS</t>
  </si>
  <si>
    <t>14.</t>
  </si>
  <si>
    <t>03.05. 1992  Lippo - LP  9-3</t>
  </si>
  <si>
    <t xml:space="preserve">  27 v   9 kk 18 pv</t>
  </si>
  <si>
    <t>6.</t>
  </si>
  <si>
    <t>OsVa</t>
  </si>
  <si>
    <t>ykköspesis</t>
  </si>
  <si>
    <t>1.</t>
  </si>
  <si>
    <t>2.</t>
  </si>
  <si>
    <t>Seurat</t>
  </si>
  <si>
    <t>Lippo = Oulun Lippo  (1955)</t>
  </si>
  <si>
    <t>OsVa = Oulunsalon Vasama  (1910)</t>
  </si>
  <si>
    <t>MuPS = Muhoksen Pallo-Salamat  (1969), kasvattajaseura</t>
  </si>
  <si>
    <t>15.7.1964</t>
  </si>
  <si>
    <t>4.  ottelu</t>
  </si>
  <si>
    <t>31.08. 1991  MuPS - VM  11-6</t>
  </si>
  <si>
    <t xml:space="preserve">  27 v   1 kk 16 pv</t>
  </si>
  <si>
    <t>KeKi</t>
  </si>
  <si>
    <t>7.</t>
  </si>
  <si>
    <t>KeKi = Kempeleen Kiri  (1915)</t>
  </si>
  <si>
    <t>suomensarja</t>
  </si>
  <si>
    <t>YKKÖSPESIS</t>
  </si>
  <si>
    <t>ykkössarja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</si>
  <si>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</si>
  <si>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</si>
  <si>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</si>
  <si>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</si>
  <si>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</si>
  <si>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</si>
  <si>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</si>
  <si>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</si>
  <si>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</si>
  <si>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</si>
  <si>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</si>
  <si>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</si>
  <si>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</si>
  <si>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</si>
  <si>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12.</t>
  </si>
  <si>
    <t>3.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</si>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</sst>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4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2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5" customWidth="1"/>
    <col min="16" max="20" width="5.7109375" style="75" customWidth="1"/>
    <col min="21" max="21" width="8.7109375" style="75" customWidth="1"/>
    <col min="22" max="22" width="0.7109375" style="35" customWidth="1"/>
    <col min="23" max="27" width="5.7109375" style="75" customWidth="1"/>
    <col min="28" max="28" width="8.7109375" style="75" customWidth="1"/>
    <col min="29" max="29" width="0.7109375" style="35" customWidth="1"/>
    <col min="30" max="35" width="5.7109375" style="75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51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8"/>
      <c r="W2" s="22" t="s">
        <v>16</v>
      </c>
      <c r="X2" s="14"/>
      <c r="Y2" s="14"/>
      <c r="Z2" s="14"/>
      <c r="AA2" s="14"/>
      <c r="AB2" s="14"/>
      <c r="AC2" s="88"/>
      <c r="AD2" s="22" t="s">
        <v>61</v>
      </c>
      <c r="AE2" s="14"/>
      <c r="AF2" s="14"/>
      <c r="AG2" s="20"/>
      <c r="AH2" s="14" t="s">
        <v>62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63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9">
        <v>1983</v>
      </c>
      <c r="C4" s="29" t="s">
        <v>42</v>
      </c>
      <c r="D4" s="30" t="s">
        <v>36</v>
      </c>
      <c r="E4" s="29"/>
      <c r="F4" s="31" t="s">
        <v>60</v>
      </c>
      <c r="G4" s="77"/>
      <c r="H4" s="38"/>
      <c r="I4" s="29"/>
      <c r="J4" s="29"/>
      <c r="K4" s="29"/>
      <c r="L4" s="29"/>
      <c r="M4" s="29"/>
      <c r="N4" s="32"/>
      <c r="O4" s="35"/>
      <c r="P4" s="25"/>
      <c r="Q4" s="25"/>
      <c r="R4" s="25"/>
      <c r="S4" s="25"/>
      <c r="T4" s="25"/>
      <c r="U4" s="25"/>
      <c r="V4" s="35"/>
      <c r="W4" s="27"/>
      <c r="X4" s="27"/>
      <c r="Y4" s="27"/>
      <c r="Z4" s="27"/>
      <c r="AA4" s="27"/>
      <c r="AB4" s="65"/>
      <c r="AC4" s="35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78">
        <v>1984</v>
      </c>
      <c r="C5" s="81" t="s">
        <v>46</v>
      </c>
      <c r="D5" s="79" t="s">
        <v>55</v>
      </c>
      <c r="E5" s="78"/>
      <c r="F5" s="80" t="s">
        <v>58</v>
      </c>
      <c r="G5" s="78"/>
      <c r="H5" s="78"/>
      <c r="I5" s="78"/>
      <c r="J5" s="78"/>
      <c r="K5" s="78"/>
      <c r="L5" s="78"/>
      <c r="M5" s="78"/>
      <c r="N5" s="83"/>
      <c r="O5" s="35"/>
      <c r="P5" s="25"/>
      <c r="Q5" s="25"/>
      <c r="R5" s="25"/>
      <c r="S5" s="25"/>
      <c r="T5" s="25"/>
      <c r="U5" s="25"/>
      <c r="V5" s="35"/>
      <c r="W5" s="27"/>
      <c r="X5" s="27"/>
      <c r="Y5" s="27"/>
      <c r="Z5" s="27"/>
      <c r="AA5" s="27"/>
      <c r="AB5" s="65"/>
      <c r="AC5" s="35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78">
        <v>1985</v>
      </c>
      <c r="C6" s="81" t="s">
        <v>46</v>
      </c>
      <c r="D6" s="79" t="s">
        <v>55</v>
      </c>
      <c r="E6" s="78"/>
      <c r="F6" s="80" t="s">
        <v>58</v>
      </c>
      <c r="G6" s="78"/>
      <c r="H6" s="78"/>
      <c r="I6" s="78"/>
      <c r="J6" s="78"/>
      <c r="K6" s="78"/>
      <c r="L6" s="78"/>
      <c r="M6" s="78"/>
      <c r="N6" s="83"/>
      <c r="O6" s="35"/>
      <c r="P6" s="25"/>
      <c r="Q6" s="25"/>
      <c r="R6" s="25"/>
      <c r="S6" s="25"/>
      <c r="T6" s="25"/>
      <c r="U6" s="25"/>
      <c r="V6" s="35"/>
      <c r="W6" s="27"/>
      <c r="X6" s="27"/>
      <c r="Y6" s="27"/>
      <c r="Z6" s="27"/>
      <c r="AA6" s="27"/>
      <c r="AB6" s="65"/>
      <c r="AC6" s="35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78">
        <v>1986</v>
      </c>
      <c r="C7" s="81" t="s">
        <v>45</v>
      </c>
      <c r="D7" s="79" t="s">
        <v>55</v>
      </c>
      <c r="E7" s="78"/>
      <c r="F7" s="80" t="s">
        <v>58</v>
      </c>
      <c r="G7" s="78"/>
      <c r="H7" s="78"/>
      <c r="I7" s="78"/>
      <c r="J7" s="78"/>
      <c r="K7" s="78"/>
      <c r="L7" s="78"/>
      <c r="M7" s="78"/>
      <c r="N7" s="83"/>
      <c r="O7" s="35"/>
      <c r="P7" s="25"/>
      <c r="Q7" s="25"/>
      <c r="R7" s="25"/>
      <c r="S7" s="25"/>
      <c r="T7" s="25"/>
      <c r="U7" s="25"/>
      <c r="V7" s="35"/>
      <c r="W7" s="27"/>
      <c r="X7" s="27"/>
      <c r="Y7" s="27"/>
      <c r="Z7" s="27"/>
      <c r="AA7" s="27"/>
      <c r="AB7" s="65"/>
      <c r="AC7" s="35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9">
        <v>1987</v>
      </c>
      <c r="C8" s="29" t="s">
        <v>75</v>
      </c>
      <c r="D8" s="30" t="s">
        <v>55</v>
      </c>
      <c r="E8" s="29"/>
      <c r="F8" s="31" t="s">
        <v>60</v>
      </c>
      <c r="G8" s="77"/>
      <c r="H8" s="38"/>
      <c r="I8" s="29"/>
      <c r="J8" s="29"/>
      <c r="K8" s="29"/>
      <c r="L8" s="29"/>
      <c r="M8" s="29"/>
      <c r="N8" s="32"/>
      <c r="O8" s="35"/>
      <c r="P8" s="25"/>
      <c r="Q8" s="25"/>
      <c r="R8" s="25"/>
      <c r="S8" s="25"/>
      <c r="T8" s="25"/>
      <c r="U8" s="25"/>
      <c r="V8" s="35"/>
      <c r="W8" s="27"/>
      <c r="X8" s="27"/>
      <c r="Y8" s="27"/>
      <c r="Z8" s="27"/>
      <c r="AA8" s="27"/>
      <c r="AB8" s="65"/>
      <c r="AC8" s="35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78">
        <v>1988</v>
      </c>
      <c r="C9" s="81" t="s">
        <v>46</v>
      </c>
      <c r="D9" s="79" t="s">
        <v>55</v>
      </c>
      <c r="E9" s="78"/>
      <c r="F9" s="80" t="s">
        <v>58</v>
      </c>
      <c r="G9" s="78"/>
      <c r="H9" s="78"/>
      <c r="I9" s="78"/>
      <c r="J9" s="78"/>
      <c r="K9" s="78"/>
      <c r="L9" s="78"/>
      <c r="M9" s="78"/>
      <c r="N9" s="83"/>
      <c r="O9" s="35"/>
      <c r="P9" s="25"/>
      <c r="Q9" s="25"/>
      <c r="R9" s="25"/>
      <c r="S9" s="25"/>
      <c r="T9" s="25"/>
      <c r="U9" s="25"/>
      <c r="V9" s="35"/>
      <c r="W9" s="27"/>
      <c r="X9" s="27"/>
      <c r="Y9" s="27"/>
      <c r="Z9" s="27"/>
      <c r="AA9" s="27"/>
      <c r="AB9" s="65"/>
      <c r="AC9" s="35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">
      <c r="A10" s="9"/>
      <c r="B10" s="78">
        <v>1989</v>
      </c>
      <c r="C10" s="81" t="s">
        <v>45</v>
      </c>
      <c r="D10" s="79" t="s">
        <v>55</v>
      </c>
      <c r="E10" s="78"/>
      <c r="F10" s="80" t="s">
        <v>58</v>
      </c>
      <c r="G10" s="78"/>
      <c r="H10" s="78"/>
      <c r="I10" s="78"/>
      <c r="J10" s="78"/>
      <c r="K10" s="78"/>
      <c r="L10" s="78"/>
      <c r="M10" s="78"/>
      <c r="N10" s="83"/>
      <c r="O10" s="24"/>
      <c r="P10" s="25"/>
      <c r="Q10" s="25"/>
      <c r="R10" s="25"/>
      <c r="S10" s="25"/>
      <c r="T10" s="25"/>
      <c r="U10" s="25"/>
      <c r="V10" s="24"/>
      <c r="W10" s="27"/>
      <c r="X10" s="27"/>
      <c r="Y10" s="27"/>
      <c r="Z10" s="27"/>
      <c r="AA10" s="27"/>
      <c r="AB10" s="65"/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">
      <c r="A11" s="9"/>
      <c r="B11" s="78">
        <v>1990</v>
      </c>
      <c r="C11" s="78" t="s">
        <v>45</v>
      </c>
      <c r="D11" s="79" t="s">
        <v>55</v>
      </c>
      <c r="E11" s="78"/>
      <c r="F11" s="80" t="s">
        <v>58</v>
      </c>
      <c r="G11" s="81"/>
      <c r="H11" s="82"/>
      <c r="I11" s="78"/>
      <c r="J11" s="78"/>
      <c r="K11" s="78"/>
      <c r="L11" s="78"/>
      <c r="M11" s="78"/>
      <c r="N11" s="83"/>
      <c r="O11" s="24"/>
      <c r="P11" s="25"/>
      <c r="Q11" s="25"/>
      <c r="R11" s="25"/>
      <c r="S11" s="25"/>
      <c r="T11" s="25"/>
      <c r="U11" s="25"/>
      <c r="V11" s="24"/>
      <c r="W11" s="27"/>
      <c r="X11" s="27"/>
      <c r="Y11" s="27"/>
      <c r="Z11" s="27"/>
      <c r="AA11" s="27"/>
      <c r="AB11" s="65"/>
      <c r="AC11" s="24"/>
      <c r="AD11" s="25"/>
      <c r="AE11" s="2"/>
      <c r="AF11" s="2"/>
      <c r="AG11" s="25"/>
      <c r="AH11" s="25"/>
      <c r="AI11" s="25"/>
      <c r="AJ11" s="9"/>
    </row>
    <row r="12" spans="1:36" s="23" customFormat="1" ht="15" customHeight="1" x14ac:dyDescent="0.25">
      <c r="A12" s="9"/>
      <c r="B12" s="29">
        <v>1990</v>
      </c>
      <c r="C12" s="29" t="s">
        <v>56</v>
      </c>
      <c r="D12" s="30" t="s">
        <v>55</v>
      </c>
      <c r="E12" s="29"/>
      <c r="F12" s="31" t="s">
        <v>60</v>
      </c>
      <c r="G12" s="77"/>
      <c r="H12" s="38"/>
      <c r="I12" s="29"/>
      <c r="J12" s="29"/>
      <c r="K12" s="29"/>
      <c r="L12" s="29"/>
      <c r="M12" s="29"/>
      <c r="N12" s="32"/>
      <c r="O12" s="35"/>
      <c r="P12" s="25"/>
      <c r="Q12" s="25"/>
      <c r="R12" s="25"/>
      <c r="S12" s="25"/>
      <c r="T12" s="25"/>
      <c r="U12" s="25"/>
      <c r="V12" s="35"/>
      <c r="W12" s="27"/>
      <c r="X12" s="27"/>
      <c r="Y12" s="27"/>
      <c r="Z12" s="27"/>
      <c r="AA12" s="27"/>
      <c r="AB12" s="65"/>
      <c r="AC12" s="35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29">
        <v>1991</v>
      </c>
      <c r="C13" s="29" t="s">
        <v>46</v>
      </c>
      <c r="D13" s="30" t="s">
        <v>38</v>
      </c>
      <c r="E13" s="29"/>
      <c r="F13" s="31" t="s">
        <v>60</v>
      </c>
      <c r="G13" s="77"/>
      <c r="H13" s="38"/>
      <c r="I13" s="29"/>
      <c r="J13" s="29"/>
      <c r="K13" s="29"/>
      <c r="L13" s="29"/>
      <c r="M13" s="29"/>
      <c r="N13" s="32"/>
      <c r="O13" s="35"/>
      <c r="P13" s="25"/>
      <c r="Q13" s="25"/>
      <c r="R13" s="25"/>
      <c r="S13" s="25"/>
      <c r="T13" s="25"/>
      <c r="U13" s="25"/>
      <c r="V13" s="35"/>
      <c r="W13" s="27">
        <v>3</v>
      </c>
      <c r="X13" s="27">
        <v>0</v>
      </c>
      <c r="Y13" s="27">
        <v>0</v>
      </c>
      <c r="Z13" s="27">
        <v>5</v>
      </c>
      <c r="AA13" s="27">
        <v>19</v>
      </c>
      <c r="AB13" s="65">
        <v>0.63300000000000001</v>
      </c>
      <c r="AC13" s="35"/>
      <c r="AD13" s="25"/>
      <c r="AE13" s="25"/>
      <c r="AF13" s="25"/>
      <c r="AG13" s="25"/>
      <c r="AH13" s="25"/>
      <c r="AI13" s="25"/>
      <c r="AJ13" s="9"/>
    </row>
    <row r="14" spans="1:36" s="23" customFormat="1" ht="15" customHeight="1" x14ac:dyDescent="0.25">
      <c r="A14" s="9"/>
      <c r="B14" s="29">
        <v>1992</v>
      </c>
      <c r="C14" s="29" t="s">
        <v>45</v>
      </c>
      <c r="D14" s="30" t="s">
        <v>38</v>
      </c>
      <c r="E14" s="29"/>
      <c r="F14" s="31" t="s">
        <v>44</v>
      </c>
      <c r="G14" s="77"/>
      <c r="H14" s="38"/>
      <c r="I14" s="29"/>
      <c r="J14" s="29"/>
      <c r="K14" s="29"/>
      <c r="L14" s="29"/>
      <c r="M14" s="29"/>
      <c r="N14" s="32"/>
      <c r="O14" s="35"/>
      <c r="P14" s="25"/>
      <c r="Q14" s="25"/>
      <c r="R14" s="26"/>
      <c r="S14" s="25"/>
      <c r="T14" s="25"/>
      <c r="U14" s="25"/>
      <c r="V14" s="35"/>
      <c r="W14" s="27"/>
      <c r="X14" s="27"/>
      <c r="Y14" s="27"/>
      <c r="Z14" s="27"/>
      <c r="AA14" s="27"/>
      <c r="AB14" s="65"/>
      <c r="AC14" s="35"/>
      <c r="AD14" s="25"/>
      <c r="AE14" s="2"/>
      <c r="AF14" s="36"/>
      <c r="AG14" s="26"/>
      <c r="AH14" s="28"/>
      <c r="AI14" s="25"/>
      <c r="AJ14" s="9"/>
    </row>
    <row r="15" spans="1:36" s="23" customFormat="1" ht="15" customHeight="1" x14ac:dyDescent="0.25">
      <c r="A15" s="9"/>
      <c r="B15" s="25">
        <v>1992</v>
      </c>
      <c r="C15" s="25" t="s">
        <v>35</v>
      </c>
      <c r="D15" s="33" t="s">
        <v>36</v>
      </c>
      <c r="E15" s="25">
        <v>7</v>
      </c>
      <c r="F15" s="25">
        <v>0</v>
      </c>
      <c r="G15" s="26">
        <v>2</v>
      </c>
      <c r="H15" s="25">
        <v>5</v>
      </c>
      <c r="I15" s="25">
        <v>20</v>
      </c>
      <c r="J15" s="25">
        <v>4</v>
      </c>
      <c r="K15" s="25">
        <v>11</v>
      </c>
      <c r="L15" s="25">
        <v>3</v>
      </c>
      <c r="M15" s="25">
        <v>2</v>
      </c>
      <c r="N15" s="34">
        <v>0.5</v>
      </c>
      <c r="O15" s="35"/>
      <c r="P15" s="25"/>
      <c r="Q15" s="25"/>
      <c r="R15" s="25"/>
      <c r="S15" s="25"/>
      <c r="T15" s="25"/>
      <c r="U15" s="25"/>
      <c r="V15" s="35"/>
      <c r="W15" s="27"/>
      <c r="X15" s="27"/>
      <c r="Y15" s="27"/>
      <c r="Z15" s="27"/>
      <c r="AA15" s="27"/>
      <c r="AB15" s="65"/>
      <c r="AC15" s="35"/>
      <c r="AD15" s="25"/>
      <c r="AE15" s="25"/>
      <c r="AF15" s="26"/>
      <c r="AG15" s="26"/>
      <c r="AH15" s="28"/>
      <c r="AI15" s="25"/>
      <c r="AJ15" s="9"/>
    </row>
    <row r="16" spans="1:36" s="23" customFormat="1" ht="15" customHeight="1" x14ac:dyDescent="0.25">
      <c r="A16" s="9"/>
      <c r="B16" s="25">
        <v>1993</v>
      </c>
      <c r="C16" s="25" t="s">
        <v>37</v>
      </c>
      <c r="D16" s="33" t="s">
        <v>38</v>
      </c>
      <c r="E16" s="25">
        <v>27</v>
      </c>
      <c r="F16" s="25">
        <v>0</v>
      </c>
      <c r="G16" s="26">
        <v>21</v>
      </c>
      <c r="H16" s="25">
        <v>11</v>
      </c>
      <c r="I16" s="25">
        <v>95</v>
      </c>
      <c r="J16" s="25">
        <v>29</v>
      </c>
      <c r="K16" s="25">
        <v>26</v>
      </c>
      <c r="L16" s="25">
        <v>19</v>
      </c>
      <c r="M16" s="25">
        <v>21</v>
      </c>
      <c r="N16" s="34">
        <v>0.436</v>
      </c>
      <c r="O16" s="35"/>
      <c r="P16" s="25"/>
      <c r="Q16" s="25"/>
      <c r="R16" s="25"/>
      <c r="S16" s="25"/>
      <c r="T16" s="25"/>
      <c r="U16" s="25"/>
      <c r="V16" s="35"/>
      <c r="W16" s="27">
        <v>5</v>
      </c>
      <c r="X16" s="27">
        <v>0</v>
      </c>
      <c r="Y16" s="27">
        <v>1</v>
      </c>
      <c r="Z16" s="27">
        <v>2</v>
      </c>
      <c r="AA16" s="27">
        <v>24</v>
      </c>
      <c r="AB16" s="65">
        <v>0.54500000000000004</v>
      </c>
      <c r="AC16" s="35"/>
      <c r="AD16" s="25"/>
      <c r="AE16" s="2"/>
      <c r="AF16" s="36"/>
      <c r="AG16" s="26"/>
      <c r="AH16" s="28"/>
      <c r="AI16" s="25"/>
      <c r="AJ16" s="9"/>
    </row>
    <row r="17" spans="1:36" s="23" customFormat="1" ht="15" customHeight="1" x14ac:dyDescent="0.25">
      <c r="A17" s="9"/>
      <c r="B17" s="25">
        <v>1994</v>
      </c>
      <c r="C17" s="25" t="s">
        <v>39</v>
      </c>
      <c r="D17" s="33" t="s">
        <v>38</v>
      </c>
      <c r="E17" s="25">
        <v>16</v>
      </c>
      <c r="F17" s="25">
        <v>0</v>
      </c>
      <c r="G17" s="26">
        <v>3</v>
      </c>
      <c r="H17" s="25">
        <v>18</v>
      </c>
      <c r="I17" s="25">
        <v>47</v>
      </c>
      <c r="J17" s="25">
        <v>24</v>
      </c>
      <c r="K17" s="25">
        <v>11</v>
      </c>
      <c r="L17" s="25">
        <v>9</v>
      </c>
      <c r="M17" s="25">
        <v>3</v>
      </c>
      <c r="N17" s="34">
        <v>0.35899999999999999</v>
      </c>
      <c r="O17" s="35"/>
      <c r="P17" s="25"/>
      <c r="Q17" s="25"/>
      <c r="R17" s="25"/>
      <c r="S17" s="25"/>
      <c r="T17" s="25"/>
      <c r="U17" s="25"/>
      <c r="V17" s="35"/>
      <c r="W17" s="27">
        <v>4</v>
      </c>
      <c r="X17" s="27">
        <v>0</v>
      </c>
      <c r="Y17" s="27">
        <v>0</v>
      </c>
      <c r="Z17" s="27">
        <v>2</v>
      </c>
      <c r="AA17" s="27">
        <v>8</v>
      </c>
      <c r="AB17" s="65">
        <v>0.33300000000000002</v>
      </c>
      <c r="AC17" s="35"/>
      <c r="AD17" s="25"/>
      <c r="AE17" s="25"/>
      <c r="AF17" s="26"/>
      <c r="AG17" s="26"/>
      <c r="AH17" s="28"/>
      <c r="AI17" s="25"/>
      <c r="AJ17" s="9"/>
    </row>
    <row r="18" spans="1:36" s="23" customFormat="1" ht="15" customHeight="1" x14ac:dyDescent="0.25">
      <c r="A18" s="1"/>
      <c r="B18" s="25">
        <v>1995</v>
      </c>
      <c r="C18" s="25"/>
      <c r="D18" s="33"/>
      <c r="E18" s="25"/>
      <c r="F18" s="25"/>
      <c r="G18" s="26"/>
      <c r="H18" s="25"/>
      <c r="I18" s="25"/>
      <c r="J18" s="25"/>
      <c r="K18" s="25"/>
      <c r="L18" s="25"/>
      <c r="M18" s="25"/>
      <c r="N18" s="34"/>
      <c r="O18" s="35"/>
      <c r="P18" s="25"/>
      <c r="Q18" s="25"/>
      <c r="R18" s="25"/>
      <c r="S18" s="25"/>
      <c r="T18" s="25"/>
      <c r="U18" s="25"/>
      <c r="V18" s="35"/>
      <c r="W18" s="27"/>
      <c r="X18" s="27"/>
      <c r="Y18" s="27"/>
      <c r="Z18" s="27"/>
      <c r="AA18" s="27"/>
      <c r="AB18" s="65"/>
      <c r="AC18" s="35"/>
      <c r="AD18" s="25"/>
      <c r="AE18" s="2"/>
      <c r="AF18" s="36"/>
      <c r="AG18" s="26"/>
      <c r="AH18" s="28"/>
      <c r="AI18" s="25"/>
      <c r="AJ18" s="9"/>
    </row>
    <row r="19" spans="1:36" ht="15" customHeight="1" x14ac:dyDescent="0.25">
      <c r="A19" s="9"/>
      <c r="B19" s="25">
        <v>1996</v>
      </c>
      <c r="C19" s="25"/>
      <c r="D19" s="33"/>
      <c r="E19" s="25"/>
      <c r="F19" s="25"/>
      <c r="G19" s="26"/>
      <c r="H19" s="25"/>
      <c r="I19" s="25"/>
      <c r="J19" s="25"/>
      <c r="K19" s="25"/>
      <c r="L19" s="25"/>
      <c r="M19" s="25"/>
      <c r="N19" s="34"/>
      <c r="P19" s="25"/>
      <c r="Q19" s="25"/>
      <c r="R19" s="26"/>
      <c r="S19" s="25"/>
      <c r="T19" s="25"/>
      <c r="U19" s="25"/>
      <c r="W19" s="27"/>
      <c r="X19" s="27"/>
      <c r="Y19" s="27"/>
      <c r="Z19" s="27"/>
      <c r="AA19" s="27"/>
      <c r="AB19" s="65"/>
      <c r="AD19" s="25"/>
      <c r="AE19" s="2"/>
      <c r="AF19" s="36"/>
      <c r="AG19" s="26"/>
      <c r="AH19" s="28"/>
      <c r="AI19" s="25"/>
      <c r="AJ19" s="9"/>
    </row>
    <row r="20" spans="1:36" s="23" customFormat="1" ht="15" customHeight="1" x14ac:dyDescent="0.25">
      <c r="A20" s="9"/>
      <c r="B20" s="29">
        <v>1997</v>
      </c>
      <c r="C20" s="29" t="s">
        <v>42</v>
      </c>
      <c r="D20" s="37" t="s">
        <v>43</v>
      </c>
      <c r="E20" s="29"/>
      <c r="F20" s="31" t="s">
        <v>44</v>
      </c>
      <c r="G20" s="77"/>
      <c r="H20" s="38"/>
      <c r="I20" s="29"/>
      <c r="J20" s="29"/>
      <c r="K20" s="29"/>
      <c r="L20" s="29"/>
      <c r="M20" s="29"/>
      <c r="N20" s="39"/>
      <c r="O20" s="35"/>
      <c r="P20" s="25"/>
      <c r="Q20" s="25"/>
      <c r="R20" s="26"/>
      <c r="S20" s="25"/>
      <c r="T20" s="25"/>
      <c r="U20" s="25"/>
      <c r="V20" s="35"/>
      <c r="W20" s="27"/>
      <c r="X20" s="27"/>
      <c r="Y20" s="27"/>
      <c r="Z20" s="27"/>
      <c r="AA20" s="27"/>
      <c r="AB20" s="65"/>
      <c r="AC20" s="35"/>
      <c r="AD20" s="25"/>
      <c r="AE20" s="2"/>
      <c r="AF20" s="36"/>
      <c r="AG20" s="26"/>
      <c r="AH20" s="28"/>
      <c r="AI20" s="25"/>
      <c r="AJ20" s="9"/>
    </row>
    <row r="21" spans="1:36" ht="15" customHeight="1" x14ac:dyDescent="0.2">
      <c r="A21" s="9"/>
      <c r="B21" s="16" t="s">
        <v>7</v>
      </c>
      <c r="C21" s="17"/>
      <c r="D21" s="15"/>
      <c r="E21" s="18">
        <v>50</v>
      </c>
      <c r="F21" s="18">
        <v>0</v>
      </c>
      <c r="G21" s="18">
        <v>26</v>
      </c>
      <c r="H21" s="18">
        <v>34</v>
      </c>
      <c r="I21" s="18">
        <v>162</v>
      </c>
      <c r="J21" s="18">
        <v>57</v>
      </c>
      <c r="K21" s="18">
        <v>48</v>
      </c>
      <c r="L21" s="18">
        <v>31</v>
      </c>
      <c r="M21" s="18">
        <v>26</v>
      </c>
      <c r="N21" s="40">
        <v>0.41599999999999998</v>
      </c>
      <c r="O21" s="24"/>
      <c r="P21" s="18">
        <f>SUM(P14:P20)</f>
        <v>0</v>
      </c>
      <c r="Q21" s="18">
        <f>SUM(Q14:Q20)</f>
        <v>0</v>
      </c>
      <c r="R21" s="18">
        <f>SUM(R14:R20)</f>
        <v>0</v>
      </c>
      <c r="S21" s="18">
        <f>SUM(S14:S20)</f>
        <v>0</v>
      </c>
      <c r="T21" s="18">
        <f>SUM(T14:T20)</f>
        <v>0</v>
      </c>
      <c r="U21" s="40">
        <v>0</v>
      </c>
      <c r="V21" s="24"/>
      <c r="W21" s="89">
        <f>PRODUCT(E27)</f>
        <v>12</v>
      </c>
      <c r="X21" s="89">
        <f>PRODUCT(F27)</f>
        <v>0</v>
      </c>
      <c r="Y21" s="89">
        <f>PRODUCT(G27)</f>
        <v>1</v>
      </c>
      <c r="Z21" s="89">
        <f>PRODUCT(H27)</f>
        <v>9</v>
      </c>
      <c r="AA21" s="89">
        <f>PRODUCT(I27)</f>
        <v>51</v>
      </c>
      <c r="AB21" s="40">
        <f>PRODUCT(N27)</f>
        <v>0.52</v>
      </c>
      <c r="AC21" s="24"/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9"/>
    </row>
    <row r="22" spans="1:36" ht="15" customHeight="1" x14ac:dyDescent="0.2">
      <c r="A22" s="9"/>
      <c r="B22" s="41" t="s">
        <v>2</v>
      </c>
      <c r="C22" s="28"/>
      <c r="D22" s="42">
        <v>122.00000000000001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5"/>
      <c r="AI22" s="43"/>
      <c r="AJ22" s="9"/>
    </row>
    <row r="23" spans="1:36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P23" s="43"/>
      <c r="Q23" s="46"/>
      <c r="R23" s="43"/>
      <c r="S23" s="43"/>
      <c r="T23" s="43"/>
      <c r="U23" s="43"/>
      <c r="W23" s="43"/>
      <c r="X23" s="43"/>
      <c r="Y23" s="43"/>
      <c r="Z23" s="43"/>
      <c r="AA23" s="43"/>
      <c r="AB23" s="43"/>
      <c r="AD23" s="43"/>
      <c r="AE23" s="43"/>
      <c r="AF23" s="43"/>
      <c r="AG23" s="43"/>
      <c r="AH23" s="43"/>
      <c r="AI23" s="43"/>
      <c r="AJ23" s="9"/>
    </row>
    <row r="24" spans="1:36" ht="15" customHeight="1" x14ac:dyDescent="0.25">
      <c r="A24" s="9"/>
      <c r="B24" s="22" t="s">
        <v>25</v>
      </c>
      <c r="C24" s="47"/>
      <c r="D24" s="47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3"/>
      <c r="K24" s="18" t="s">
        <v>27</v>
      </c>
      <c r="L24" s="18" t="s">
        <v>28</v>
      </c>
      <c r="M24" s="18" t="s">
        <v>29</v>
      </c>
      <c r="N24" s="18" t="s">
        <v>22</v>
      </c>
      <c r="O24" s="24"/>
      <c r="P24" s="48" t="s">
        <v>30</v>
      </c>
      <c r="Q24" s="12"/>
      <c r="R24" s="12"/>
      <c r="S24" s="12"/>
      <c r="T24" s="49"/>
      <c r="U24" s="49"/>
      <c r="V24" s="49"/>
      <c r="W24" s="49"/>
      <c r="X24" s="49"/>
      <c r="Y24" s="49"/>
      <c r="Z24" s="49"/>
      <c r="AA24" s="12"/>
      <c r="AB24" s="12"/>
      <c r="AC24" s="49"/>
      <c r="AD24" s="12"/>
      <c r="AE24" s="12"/>
      <c r="AF24" s="12"/>
      <c r="AG24" s="12"/>
      <c r="AH24" s="12"/>
      <c r="AI24" s="50"/>
      <c r="AJ24" s="9"/>
    </row>
    <row r="25" spans="1:36" ht="15" customHeight="1" x14ac:dyDescent="0.2">
      <c r="A25" s="9"/>
      <c r="B25" s="48" t="s">
        <v>13</v>
      </c>
      <c r="C25" s="12"/>
      <c r="D25" s="50"/>
      <c r="E25" s="25">
        <v>50</v>
      </c>
      <c r="F25" s="25">
        <v>0</v>
      </c>
      <c r="G25" s="25">
        <v>26</v>
      </c>
      <c r="H25" s="25">
        <v>34</v>
      </c>
      <c r="I25" s="25">
        <v>162</v>
      </c>
      <c r="J25" s="43"/>
      <c r="K25" s="51">
        <v>0.52</v>
      </c>
      <c r="L25" s="51">
        <v>0.68</v>
      </c>
      <c r="M25" s="51">
        <v>3.24</v>
      </c>
      <c r="N25" s="34">
        <v>0.41599999999999998</v>
      </c>
      <c r="O25" s="24"/>
      <c r="P25" s="52" t="s">
        <v>9</v>
      </c>
      <c r="Q25" s="53"/>
      <c r="R25" s="54" t="s">
        <v>53</v>
      </c>
      <c r="S25" s="90"/>
      <c r="T25" s="90"/>
      <c r="U25" s="90"/>
      <c r="V25" s="90"/>
      <c r="W25" s="90"/>
      <c r="X25" s="90"/>
      <c r="Y25" s="91" t="s">
        <v>11</v>
      </c>
      <c r="Z25" s="90"/>
      <c r="AA25" s="90" t="s">
        <v>54</v>
      </c>
      <c r="AB25" s="90"/>
      <c r="AC25" s="90"/>
      <c r="AD25" s="90"/>
      <c r="AE25" s="90"/>
      <c r="AF25" s="90"/>
      <c r="AG25" s="90"/>
      <c r="AH25" s="91"/>
      <c r="AI25" s="92"/>
      <c r="AJ25" s="9"/>
    </row>
    <row r="26" spans="1:36" ht="15" customHeight="1" x14ac:dyDescent="0.2">
      <c r="A26" s="9"/>
      <c r="B26" s="56" t="s">
        <v>15</v>
      </c>
      <c r="C26" s="57"/>
      <c r="D26" s="58"/>
      <c r="E26" s="25"/>
      <c r="F26" s="25"/>
      <c r="G26" s="25"/>
      <c r="H26" s="25"/>
      <c r="I26" s="25"/>
      <c r="J26" s="43"/>
      <c r="K26" s="51"/>
      <c r="L26" s="51"/>
      <c r="M26" s="51"/>
      <c r="N26" s="34"/>
      <c r="O26" s="24"/>
      <c r="P26" s="59" t="s">
        <v>64</v>
      </c>
      <c r="Q26" s="60"/>
      <c r="R26" s="54" t="s">
        <v>40</v>
      </c>
      <c r="S26" s="54"/>
      <c r="T26" s="54"/>
      <c r="U26" s="54"/>
      <c r="V26" s="54"/>
      <c r="W26" s="54"/>
      <c r="X26" s="54"/>
      <c r="Y26" s="55" t="s">
        <v>52</v>
      </c>
      <c r="Z26" s="54"/>
      <c r="AA26" s="54" t="s">
        <v>41</v>
      </c>
      <c r="AB26" s="54"/>
      <c r="AC26" s="54"/>
      <c r="AD26" s="54"/>
      <c r="AE26" s="54"/>
      <c r="AF26" s="54"/>
      <c r="AG26" s="54"/>
      <c r="AH26" s="55"/>
      <c r="AI26" s="93"/>
      <c r="AJ26" s="9"/>
    </row>
    <row r="27" spans="1:36" ht="15" customHeight="1" x14ac:dyDescent="0.2">
      <c r="A27" s="9"/>
      <c r="B27" s="61" t="s">
        <v>16</v>
      </c>
      <c r="C27" s="62"/>
      <c r="D27" s="63"/>
      <c r="E27" s="27">
        <v>12</v>
      </c>
      <c r="F27" s="27">
        <v>0</v>
      </c>
      <c r="G27" s="27">
        <v>1</v>
      </c>
      <c r="H27" s="27">
        <v>9</v>
      </c>
      <c r="I27" s="27">
        <v>51</v>
      </c>
      <c r="J27" s="43"/>
      <c r="K27" s="64">
        <v>8.3333333333333329E-2</v>
      </c>
      <c r="L27" s="64">
        <v>0.75</v>
      </c>
      <c r="M27" s="64">
        <v>4.25</v>
      </c>
      <c r="N27" s="65">
        <v>0.52</v>
      </c>
      <c r="O27" s="24"/>
      <c r="P27" s="59" t="s">
        <v>65</v>
      </c>
      <c r="Q27" s="60"/>
      <c r="R27" s="54"/>
      <c r="S27" s="54"/>
      <c r="T27" s="54"/>
      <c r="U27" s="54"/>
      <c r="V27" s="54"/>
      <c r="W27" s="54"/>
      <c r="X27" s="54"/>
      <c r="Y27" s="55"/>
      <c r="Z27" s="54"/>
      <c r="AA27" s="54"/>
      <c r="AB27" s="54"/>
      <c r="AC27" s="54"/>
      <c r="AD27" s="54"/>
      <c r="AE27" s="54"/>
      <c r="AF27" s="54"/>
      <c r="AG27" s="54"/>
      <c r="AH27" s="55"/>
      <c r="AI27" s="93"/>
    </row>
    <row r="28" spans="1:36" ht="15" customHeight="1" x14ac:dyDescent="0.2">
      <c r="A28" s="9"/>
      <c r="B28" s="66" t="s">
        <v>26</v>
      </c>
      <c r="C28" s="67"/>
      <c r="D28" s="68"/>
      <c r="E28" s="18">
        <v>62</v>
      </c>
      <c r="F28" s="18">
        <v>0</v>
      </c>
      <c r="G28" s="18">
        <v>27</v>
      </c>
      <c r="H28" s="18">
        <v>43</v>
      </c>
      <c r="I28" s="18">
        <v>213</v>
      </c>
      <c r="J28" s="43"/>
      <c r="K28" s="69">
        <v>0.43548387096774194</v>
      </c>
      <c r="L28" s="69">
        <v>0.69354838709677424</v>
      </c>
      <c r="M28" s="69">
        <v>3.435483870967742</v>
      </c>
      <c r="N28" s="40">
        <v>0.437</v>
      </c>
      <c r="O28" s="24"/>
      <c r="P28" s="70" t="s">
        <v>10</v>
      </c>
      <c r="Q28" s="71"/>
      <c r="R28" s="72"/>
      <c r="S28" s="72"/>
      <c r="T28" s="72"/>
      <c r="U28" s="72"/>
      <c r="V28" s="72"/>
      <c r="W28" s="72"/>
      <c r="X28" s="72"/>
      <c r="Y28" s="73"/>
      <c r="Z28" s="72"/>
      <c r="AA28" s="72"/>
      <c r="AB28" s="72"/>
      <c r="AC28" s="72"/>
      <c r="AD28" s="72"/>
      <c r="AE28" s="72"/>
      <c r="AF28" s="72"/>
      <c r="AG28" s="72"/>
      <c r="AH28" s="73"/>
      <c r="AI28" s="9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3"/>
      <c r="K29" s="45"/>
      <c r="L29" s="45"/>
      <c r="M29" s="45"/>
      <c r="N29" s="44"/>
      <c r="O29" s="24"/>
      <c r="P29" s="43"/>
      <c r="Q29" s="46"/>
      <c r="R29" s="43"/>
      <c r="S29" s="43"/>
      <c r="T29" s="24"/>
      <c r="U29" s="24"/>
      <c r="V29" s="24"/>
      <c r="W29" s="24"/>
      <c r="X29" s="74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6" ht="15" customHeight="1" x14ac:dyDescent="0.25">
      <c r="A30" s="9"/>
      <c r="B30" s="43" t="s">
        <v>47</v>
      </c>
      <c r="C30" s="43"/>
      <c r="D30" s="43" t="s">
        <v>50</v>
      </c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24"/>
      <c r="P30" s="43"/>
      <c r="Q30" s="46"/>
      <c r="R30" s="43"/>
      <c r="S30" s="43"/>
      <c r="T30" s="24"/>
      <c r="U30" s="24"/>
      <c r="V30" s="24"/>
      <c r="W30" s="24"/>
      <c r="X30" s="74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6" ht="15" customHeight="1" x14ac:dyDescent="0.25">
      <c r="A31" s="9"/>
      <c r="B31" s="43"/>
      <c r="C31" s="43"/>
      <c r="D31" s="43" t="s">
        <v>57</v>
      </c>
      <c r="E31" s="43"/>
      <c r="F31" s="43"/>
      <c r="G31" s="43"/>
      <c r="H31" s="43"/>
      <c r="I31" s="43"/>
      <c r="J31" s="43"/>
      <c r="K31" s="43"/>
      <c r="L31" s="43"/>
      <c r="M31" s="43"/>
      <c r="N31" s="44"/>
      <c r="O31" s="24"/>
      <c r="P31" s="43"/>
      <c r="Q31" s="46"/>
      <c r="R31" s="43"/>
      <c r="S31" s="43"/>
      <c r="T31" s="24"/>
      <c r="U31" s="24"/>
      <c r="V31" s="24"/>
      <c r="W31" s="24"/>
      <c r="X31" s="74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6" ht="15" customHeight="1" x14ac:dyDescent="0.25">
      <c r="A32" s="9"/>
      <c r="B32" s="43"/>
      <c r="C32" s="43"/>
      <c r="D32" s="43" t="s">
        <v>48</v>
      </c>
      <c r="E32" s="43"/>
      <c r="F32" s="43"/>
      <c r="G32" s="43"/>
      <c r="H32" s="43"/>
      <c r="I32" s="43"/>
      <c r="J32" s="43"/>
      <c r="K32" s="43"/>
      <c r="L32" s="43"/>
      <c r="M32" s="43"/>
      <c r="N32" s="44"/>
      <c r="O32" s="24"/>
      <c r="P32" s="43"/>
      <c r="Q32" s="46"/>
      <c r="R32" s="43"/>
      <c r="S32" s="43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 t="s">
        <v>49</v>
      </c>
      <c r="E33" s="43"/>
      <c r="F33" s="43"/>
      <c r="G33" s="43"/>
      <c r="H33" s="43"/>
      <c r="I33" s="43"/>
      <c r="J33" s="43"/>
      <c r="K33" s="43"/>
      <c r="L33" s="43"/>
      <c r="M33" s="43"/>
      <c r="N33" s="44"/>
      <c r="O33" s="24"/>
      <c r="P33" s="43"/>
      <c r="Q33" s="46"/>
      <c r="R33" s="43"/>
      <c r="S33" s="43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4"/>
      <c r="O34" s="24"/>
      <c r="P34" s="43"/>
      <c r="Q34" s="46"/>
      <c r="R34" s="43"/>
      <c r="S34" s="43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4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4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4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4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4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4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4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4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4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4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4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4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4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4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4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4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4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4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4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4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4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4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4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4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4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4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4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4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4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4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4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4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4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4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51</v>
      </c>
      <c r="F1" s="84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4"/>
      <c r="AB1" s="84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95" t="s">
        <v>59</v>
      </c>
      <c r="C2" s="96"/>
      <c r="D2" s="97"/>
      <c r="E2" s="13" t="s">
        <v>13</v>
      </c>
      <c r="F2" s="14"/>
      <c r="G2" s="14"/>
      <c r="H2" s="14"/>
      <c r="I2" s="20"/>
      <c r="J2" s="15"/>
      <c r="K2" s="88"/>
      <c r="L2" s="22" t="s">
        <v>66</v>
      </c>
      <c r="M2" s="14"/>
      <c r="N2" s="14"/>
      <c r="O2" s="21"/>
      <c r="P2" s="19"/>
      <c r="Q2" s="22" t="s">
        <v>67</v>
      </c>
      <c r="R2" s="14"/>
      <c r="S2" s="14"/>
      <c r="T2" s="14"/>
      <c r="U2" s="20"/>
      <c r="V2" s="21"/>
      <c r="W2" s="19"/>
      <c r="X2" s="98" t="s">
        <v>68</v>
      </c>
      <c r="Y2" s="99"/>
      <c r="Z2" s="100"/>
      <c r="AA2" s="13" t="s">
        <v>13</v>
      </c>
      <c r="AB2" s="14"/>
      <c r="AC2" s="14"/>
      <c r="AD2" s="14"/>
      <c r="AE2" s="20"/>
      <c r="AF2" s="15"/>
      <c r="AG2" s="88"/>
      <c r="AH2" s="22" t="s">
        <v>69</v>
      </c>
      <c r="AI2" s="14"/>
      <c r="AJ2" s="14"/>
      <c r="AK2" s="21"/>
      <c r="AL2" s="19"/>
      <c r="AM2" s="22" t="s">
        <v>67</v>
      </c>
      <c r="AN2" s="14"/>
      <c r="AO2" s="14"/>
      <c r="AP2" s="14"/>
      <c r="AQ2" s="20"/>
      <c r="AR2" s="21"/>
      <c r="AS2" s="10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1"/>
      <c r="L3" s="18" t="s">
        <v>5</v>
      </c>
      <c r="M3" s="18" t="s">
        <v>6</v>
      </c>
      <c r="N3" s="18" t="s">
        <v>70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1"/>
      <c r="AH3" s="18" t="s">
        <v>5</v>
      </c>
      <c r="AI3" s="18" t="s">
        <v>6</v>
      </c>
      <c r="AJ3" s="18" t="s">
        <v>70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>
        <v>1983</v>
      </c>
      <c r="C4" s="25" t="s">
        <v>42</v>
      </c>
      <c r="D4" s="41" t="s">
        <v>36</v>
      </c>
      <c r="E4" s="25">
        <v>6</v>
      </c>
      <c r="F4" s="25">
        <v>0</v>
      </c>
      <c r="G4" s="25">
        <v>0</v>
      </c>
      <c r="H4" s="25">
        <v>5</v>
      </c>
      <c r="I4" s="25"/>
      <c r="J4" s="102"/>
      <c r="K4" s="24"/>
      <c r="L4" s="18"/>
      <c r="M4" s="18"/>
      <c r="N4" s="18"/>
      <c r="O4" s="18"/>
      <c r="P4" s="24"/>
      <c r="Q4" s="25">
        <v>5</v>
      </c>
      <c r="R4" s="25">
        <v>0</v>
      </c>
      <c r="S4" s="25">
        <v>2</v>
      </c>
      <c r="T4" s="25">
        <v>2</v>
      </c>
      <c r="U4" s="25"/>
      <c r="V4" s="103"/>
      <c r="W4" s="35"/>
      <c r="X4" s="25"/>
      <c r="Y4" s="28"/>
      <c r="Z4" s="41"/>
      <c r="AA4" s="25"/>
      <c r="AB4" s="25"/>
      <c r="AC4" s="25"/>
      <c r="AD4" s="26"/>
      <c r="AE4" s="25"/>
      <c r="AF4" s="102"/>
      <c r="AG4" s="35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4"/>
      <c r="AS4" s="105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/>
      <c r="C5" s="25"/>
      <c r="D5" s="41"/>
      <c r="E5" s="25"/>
      <c r="F5" s="25"/>
      <c r="G5" s="25"/>
      <c r="H5" s="25"/>
      <c r="I5" s="25"/>
      <c r="J5" s="102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103"/>
      <c r="W5" s="35"/>
      <c r="X5" s="25">
        <v>1984</v>
      </c>
      <c r="Y5" s="25" t="s">
        <v>46</v>
      </c>
      <c r="Z5" s="2" t="s">
        <v>55</v>
      </c>
      <c r="AA5" s="25">
        <v>18</v>
      </c>
      <c r="AB5" s="25">
        <v>0</v>
      </c>
      <c r="AC5" s="25">
        <v>15</v>
      </c>
      <c r="AD5" s="25">
        <v>21</v>
      </c>
      <c r="AE5" s="25"/>
      <c r="AF5" s="34"/>
      <c r="AG5" s="1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4"/>
      <c r="AS5" s="105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/>
      <c r="C6" s="25"/>
      <c r="D6" s="41"/>
      <c r="E6" s="25"/>
      <c r="F6" s="25"/>
      <c r="G6" s="25"/>
      <c r="H6" s="25"/>
      <c r="I6" s="25"/>
      <c r="J6" s="102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03"/>
      <c r="W6" s="35"/>
      <c r="X6" s="25">
        <v>1985</v>
      </c>
      <c r="Y6" s="25" t="s">
        <v>46</v>
      </c>
      <c r="Z6" s="2" t="s">
        <v>55</v>
      </c>
      <c r="AA6" s="25">
        <v>18</v>
      </c>
      <c r="AB6" s="25">
        <v>0</v>
      </c>
      <c r="AC6" s="25">
        <v>25</v>
      </c>
      <c r="AD6" s="25">
        <v>20</v>
      </c>
      <c r="AE6" s="25"/>
      <c r="AF6" s="34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4"/>
      <c r="AS6" s="105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/>
      <c r="C7" s="25"/>
      <c r="D7" s="41"/>
      <c r="E7" s="25"/>
      <c r="F7" s="25"/>
      <c r="G7" s="25"/>
      <c r="H7" s="25"/>
      <c r="I7" s="25"/>
      <c r="J7" s="102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03"/>
      <c r="W7" s="35"/>
      <c r="X7" s="25">
        <v>1986</v>
      </c>
      <c r="Y7" s="25" t="s">
        <v>45</v>
      </c>
      <c r="Z7" s="2" t="s">
        <v>55</v>
      </c>
      <c r="AA7" s="25">
        <v>22</v>
      </c>
      <c r="AB7" s="25">
        <v>1</v>
      </c>
      <c r="AC7" s="25">
        <v>21</v>
      </c>
      <c r="AD7" s="25">
        <v>20</v>
      </c>
      <c r="AE7" s="25"/>
      <c r="AF7" s="34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4"/>
      <c r="AS7" s="105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>
        <v>1987</v>
      </c>
      <c r="C8" s="25" t="s">
        <v>75</v>
      </c>
      <c r="D8" s="41" t="s">
        <v>55</v>
      </c>
      <c r="E8" s="25">
        <v>22</v>
      </c>
      <c r="F8" s="25">
        <v>0</v>
      </c>
      <c r="G8" s="25">
        <v>7</v>
      </c>
      <c r="H8" s="25">
        <v>11</v>
      </c>
      <c r="I8" s="25"/>
      <c r="J8" s="102"/>
      <c r="K8" s="24"/>
      <c r="L8" s="18"/>
      <c r="M8" s="18"/>
      <c r="N8" s="18"/>
      <c r="O8" s="18"/>
      <c r="P8" s="24"/>
      <c r="Q8" s="25"/>
      <c r="R8" s="25"/>
      <c r="S8" s="25"/>
      <c r="T8" s="25"/>
      <c r="U8" s="25"/>
      <c r="V8" s="103"/>
      <c r="W8" s="35"/>
      <c r="X8" s="25"/>
      <c r="Y8" s="28"/>
      <c r="Z8" s="41"/>
      <c r="AA8" s="25"/>
      <c r="AB8" s="25"/>
      <c r="AC8" s="25"/>
      <c r="AD8" s="26"/>
      <c r="AE8" s="25"/>
      <c r="AF8" s="102"/>
      <c r="AG8" s="35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4"/>
      <c r="AS8" s="105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/>
      <c r="C9" s="25"/>
      <c r="D9" s="41"/>
      <c r="E9" s="25"/>
      <c r="F9" s="25"/>
      <c r="G9" s="25"/>
      <c r="H9" s="25"/>
      <c r="I9" s="25"/>
      <c r="J9" s="102"/>
      <c r="K9" s="24"/>
      <c r="L9" s="18"/>
      <c r="M9" s="18"/>
      <c r="N9" s="18"/>
      <c r="O9" s="18"/>
      <c r="P9" s="24"/>
      <c r="Q9" s="25"/>
      <c r="R9" s="25"/>
      <c r="S9" s="25"/>
      <c r="T9" s="25"/>
      <c r="U9" s="25"/>
      <c r="V9" s="103"/>
      <c r="W9" s="35"/>
      <c r="X9" s="25">
        <v>1988</v>
      </c>
      <c r="Y9" s="25" t="s">
        <v>46</v>
      </c>
      <c r="Z9" s="2" t="s">
        <v>55</v>
      </c>
      <c r="AA9" s="25">
        <v>22</v>
      </c>
      <c r="AB9" s="25">
        <v>2</v>
      </c>
      <c r="AC9" s="25">
        <v>13</v>
      </c>
      <c r="AD9" s="25">
        <v>29</v>
      </c>
      <c r="AE9" s="25"/>
      <c r="AF9" s="34"/>
      <c r="AG9" s="24"/>
      <c r="AH9" s="18"/>
      <c r="AI9" s="18" t="s">
        <v>77</v>
      </c>
      <c r="AJ9" s="18"/>
      <c r="AK9" s="18"/>
      <c r="AL9" s="24"/>
      <c r="AM9" s="25"/>
      <c r="AN9" s="25"/>
      <c r="AO9" s="25"/>
      <c r="AP9" s="25"/>
      <c r="AQ9" s="25"/>
      <c r="AR9" s="104"/>
      <c r="AS9" s="105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5"/>
      <c r="C10" s="25"/>
      <c r="D10" s="41"/>
      <c r="E10" s="25"/>
      <c r="F10" s="25"/>
      <c r="G10" s="25"/>
      <c r="H10" s="25"/>
      <c r="I10" s="25"/>
      <c r="J10" s="102"/>
      <c r="K10" s="24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103"/>
      <c r="W10" s="35"/>
      <c r="X10" s="25"/>
      <c r="Y10" s="28"/>
      <c r="Z10" s="41"/>
      <c r="AA10" s="25"/>
      <c r="AB10" s="25"/>
      <c r="AC10" s="25"/>
      <c r="AD10" s="26"/>
      <c r="AE10" s="25"/>
      <c r="AF10" s="102"/>
      <c r="AG10" s="35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4"/>
      <c r="AS10" s="105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5">
        <v>1990</v>
      </c>
      <c r="C11" s="25" t="s">
        <v>56</v>
      </c>
      <c r="D11" s="41" t="s">
        <v>55</v>
      </c>
      <c r="E11" s="25">
        <v>22</v>
      </c>
      <c r="F11" s="25">
        <v>1</v>
      </c>
      <c r="G11" s="25">
        <v>11</v>
      </c>
      <c r="H11" s="25">
        <v>28</v>
      </c>
      <c r="I11" s="25"/>
      <c r="J11" s="25"/>
      <c r="K11" s="24"/>
      <c r="L11" s="18"/>
      <c r="M11" s="18"/>
      <c r="N11" s="18"/>
      <c r="O11" s="18"/>
      <c r="P11" s="24"/>
      <c r="Q11" s="25"/>
      <c r="R11" s="25"/>
      <c r="S11" s="25"/>
      <c r="T11" s="25"/>
      <c r="U11" s="25"/>
      <c r="V11" s="103"/>
      <c r="W11" s="35"/>
      <c r="X11" s="25"/>
      <c r="Y11" s="28"/>
      <c r="Z11" s="41"/>
      <c r="AA11" s="25"/>
      <c r="AB11" s="25"/>
      <c r="AC11" s="25"/>
      <c r="AD11" s="26"/>
      <c r="AE11" s="25"/>
      <c r="AF11" s="102"/>
      <c r="AG11" s="35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04"/>
      <c r="AS11" s="105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5">
        <v>1991</v>
      </c>
      <c r="C12" s="25" t="s">
        <v>46</v>
      </c>
      <c r="D12" s="41" t="s">
        <v>38</v>
      </c>
      <c r="E12" s="25">
        <v>22</v>
      </c>
      <c r="F12" s="25">
        <v>2</v>
      </c>
      <c r="G12" s="25">
        <v>12</v>
      </c>
      <c r="H12" s="25">
        <v>51</v>
      </c>
      <c r="I12" s="25">
        <v>146</v>
      </c>
      <c r="J12" s="25"/>
      <c r="K12" s="24"/>
      <c r="L12" s="18"/>
      <c r="M12" s="25" t="s">
        <v>46</v>
      </c>
      <c r="N12" s="18" t="s">
        <v>42</v>
      </c>
      <c r="O12" s="25" t="s">
        <v>76</v>
      </c>
      <c r="P12" s="24"/>
      <c r="Q12" s="25"/>
      <c r="R12" s="25"/>
      <c r="S12" s="25"/>
      <c r="T12" s="25"/>
      <c r="U12" s="25"/>
      <c r="V12" s="103"/>
      <c r="W12" s="35"/>
      <c r="X12" s="25"/>
      <c r="Y12" s="28"/>
      <c r="Z12" s="41"/>
      <c r="AA12" s="25"/>
      <c r="AB12" s="25"/>
      <c r="AC12" s="25"/>
      <c r="AD12" s="26"/>
      <c r="AE12" s="25"/>
      <c r="AF12" s="102"/>
      <c r="AG12" s="35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04"/>
      <c r="AS12" s="105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5">
        <v>1992</v>
      </c>
      <c r="C13" s="25" t="s">
        <v>45</v>
      </c>
      <c r="D13" s="41" t="s">
        <v>38</v>
      </c>
      <c r="E13" s="25">
        <v>12</v>
      </c>
      <c r="F13" s="25">
        <v>1</v>
      </c>
      <c r="G13" s="25">
        <v>6</v>
      </c>
      <c r="H13" s="25">
        <v>21</v>
      </c>
      <c r="I13" s="25">
        <v>78</v>
      </c>
      <c r="J13" s="25"/>
      <c r="K13" s="24"/>
      <c r="L13" s="18"/>
      <c r="M13" s="18"/>
      <c r="N13" s="18"/>
      <c r="O13" s="18"/>
      <c r="P13" s="24"/>
      <c r="Q13" s="25"/>
      <c r="R13" s="25"/>
      <c r="S13" s="25"/>
      <c r="T13" s="25"/>
      <c r="U13" s="25"/>
      <c r="V13" s="103"/>
      <c r="W13" s="35"/>
      <c r="X13" s="25"/>
      <c r="Y13" s="28"/>
      <c r="Z13" s="41"/>
      <c r="AA13" s="25"/>
      <c r="AB13" s="25"/>
      <c r="AC13" s="25"/>
      <c r="AD13" s="26"/>
      <c r="AE13" s="25"/>
      <c r="AF13" s="102"/>
      <c r="AG13" s="35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04"/>
      <c r="AS13" s="105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5">
        <v>1997</v>
      </c>
      <c r="C14" s="25" t="s">
        <v>42</v>
      </c>
      <c r="D14" s="41" t="s">
        <v>43</v>
      </c>
      <c r="E14" s="25">
        <v>25</v>
      </c>
      <c r="F14" s="25">
        <v>0</v>
      </c>
      <c r="G14" s="25">
        <v>20</v>
      </c>
      <c r="H14" s="25">
        <v>9</v>
      </c>
      <c r="I14" s="25">
        <v>86</v>
      </c>
      <c r="J14" s="25"/>
      <c r="K14" s="24"/>
      <c r="L14" s="18"/>
      <c r="M14" s="18"/>
      <c r="N14" s="18"/>
      <c r="O14" s="18"/>
      <c r="P14" s="24"/>
      <c r="Q14" s="25"/>
      <c r="R14" s="25"/>
      <c r="S14" s="25"/>
      <c r="T14" s="25"/>
      <c r="U14" s="25"/>
      <c r="V14" s="103"/>
      <c r="W14" s="35"/>
      <c r="X14" s="25"/>
      <c r="Y14" s="28"/>
      <c r="Z14" s="41"/>
      <c r="AA14" s="25"/>
      <c r="AB14" s="25"/>
      <c r="AC14" s="25"/>
      <c r="AD14" s="26"/>
      <c r="AE14" s="25"/>
      <c r="AF14" s="102"/>
      <c r="AG14" s="35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04"/>
      <c r="AS14" s="105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106" t="s">
        <v>71</v>
      </c>
      <c r="C15" s="87"/>
      <c r="D15" s="86"/>
      <c r="E15" s="107">
        <f>SUM(E4:E14)</f>
        <v>109</v>
      </c>
      <c r="F15" s="107">
        <f>SUM(F4:F14)</f>
        <v>4</v>
      </c>
      <c r="G15" s="107">
        <f>SUM(G4:G14)</f>
        <v>56</v>
      </c>
      <c r="H15" s="107">
        <f>SUM(H4:H14)</f>
        <v>125</v>
      </c>
      <c r="I15" s="107">
        <f>SUM(I4:I14)</f>
        <v>310</v>
      </c>
      <c r="J15" s="108">
        <v>0</v>
      </c>
      <c r="K15" s="88">
        <f>SUM(K4:K14)</f>
        <v>0</v>
      </c>
      <c r="L15" s="22"/>
      <c r="M15" s="20"/>
      <c r="N15" s="109"/>
      <c r="O15" s="110"/>
      <c r="P15" s="24"/>
      <c r="Q15" s="107">
        <f>SUM(Q4:Q14)</f>
        <v>5</v>
      </c>
      <c r="R15" s="107">
        <f>SUM(R4:R14)</f>
        <v>0</v>
      </c>
      <c r="S15" s="107">
        <f>SUM(S4:S14)</f>
        <v>2</v>
      </c>
      <c r="T15" s="107">
        <f>SUM(T4:T14)</f>
        <v>2</v>
      </c>
      <c r="U15" s="107">
        <f>SUM(U4:U14)</f>
        <v>0</v>
      </c>
      <c r="V15" s="40">
        <v>0</v>
      </c>
      <c r="W15" s="88">
        <f>SUM(W4:W14)</f>
        <v>0</v>
      </c>
      <c r="X15" s="16" t="s">
        <v>71</v>
      </c>
      <c r="Y15" s="17"/>
      <c r="Z15" s="15"/>
      <c r="AA15" s="107">
        <f>SUM(AA4:AA14)</f>
        <v>80</v>
      </c>
      <c r="AB15" s="107">
        <f>SUM(AB4:AB14)</f>
        <v>3</v>
      </c>
      <c r="AC15" s="107">
        <f>SUM(AC4:AC14)</f>
        <v>74</v>
      </c>
      <c r="AD15" s="107">
        <f>SUM(AD4:AD14)</f>
        <v>90</v>
      </c>
      <c r="AE15" s="107">
        <f>SUM(AE4:AE14)</f>
        <v>0</v>
      </c>
      <c r="AF15" s="108">
        <v>0</v>
      </c>
      <c r="AG15" s="88">
        <f>SUM(AG4:AG14)</f>
        <v>0</v>
      </c>
      <c r="AH15" s="22"/>
      <c r="AI15" s="20"/>
      <c r="AJ15" s="109"/>
      <c r="AK15" s="110"/>
      <c r="AL15" s="24"/>
      <c r="AM15" s="107">
        <f>SUM(AM4:AM14)</f>
        <v>0</v>
      </c>
      <c r="AN15" s="107">
        <f>SUM(AN4:AN14)</f>
        <v>0</v>
      </c>
      <c r="AO15" s="107">
        <f>SUM(AO4:AO14)</f>
        <v>0</v>
      </c>
      <c r="AP15" s="107">
        <f>SUM(AP4:AP14)</f>
        <v>0</v>
      </c>
      <c r="AQ15" s="107">
        <f>SUM(AQ4:AQ14)</f>
        <v>0</v>
      </c>
      <c r="AR15" s="108">
        <v>0</v>
      </c>
      <c r="AS15" s="101">
        <f>SUM(AS4:AS14)</f>
        <v>0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4"/>
      <c r="K16" s="35"/>
      <c r="L16" s="24"/>
      <c r="M16" s="24"/>
      <c r="N16" s="24"/>
      <c r="O16" s="24"/>
      <c r="P16" s="43"/>
      <c r="Q16" s="43"/>
      <c r="R16" s="46"/>
      <c r="S16" s="43"/>
      <c r="T16" s="43"/>
      <c r="U16" s="24"/>
      <c r="V16" s="24"/>
      <c r="W16" s="35"/>
      <c r="X16" s="43"/>
      <c r="Y16" s="43"/>
      <c r="Z16" s="43"/>
      <c r="AA16" s="43"/>
      <c r="AB16" s="43"/>
      <c r="AC16" s="43"/>
      <c r="AD16" s="43"/>
      <c r="AE16" s="43"/>
      <c r="AF16" s="44"/>
      <c r="AG16" s="35"/>
      <c r="AH16" s="24"/>
      <c r="AI16" s="24"/>
      <c r="AJ16" s="24"/>
      <c r="AK16" s="24"/>
      <c r="AL16" s="43"/>
      <c r="AM16" s="43"/>
      <c r="AN16" s="46"/>
      <c r="AO16" s="43"/>
      <c r="AP16" s="43"/>
      <c r="AQ16" s="24"/>
      <c r="AR16" s="24"/>
      <c r="AS16" s="35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11" t="s">
        <v>72</v>
      </c>
      <c r="C17" s="112"/>
      <c r="D17" s="113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27</v>
      </c>
      <c r="M17" s="18" t="s">
        <v>28</v>
      </c>
      <c r="N17" s="18" t="s">
        <v>73</v>
      </c>
      <c r="O17" s="18" t="s">
        <v>74</v>
      </c>
      <c r="Q17" s="46"/>
      <c r="R17" s="46" t="s">
        <v>47</v>
      </c>
      <c r="S17" s="46"/>
      <c r="T17" s="43" t="s">
        <v>50</v>
      </c>
      <c r="U17" s="24"/>
      <c r="V17" s="35"/>
      <c r="W17" s="35"/>
      <c r="X17" s="114"/>
      <c r="Y17" s="114"/>
      <c r="Z17" s="114"/>
      <c r="AA17" s="114"/>
      <c r="AB17" s="114"/>
      <c r="AC17" s="46"/>
      <c r="AD17" s="46"/>
      <c r="AE17" s="46"/>
      <c r="AF17" s="43"/>
      <c r="AG17" s="43"/>
      <c r="AH17" s="43"/>
      <c r="AI17" s="43"/>
      <c r="AJ17" s="43"/>
      <c r="AK17" s="43"/>
      <c r="AM17" s="35"/>
      <c r="AN17" s="114"/>
      <c r="AO17" s="114"/>
      <c r="AP17" s="114"/>
      <c r="AQ17" s="114"/>
      <c r="AR17" s="114"/>
      <c r="AS17" s="114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48" t="s">
        <v>12</v>
      </c>
      <c r="C18" s="12"/>
      <c r="D18" s="50"/>
      <c r="E18" s="115">
        <v>62</v>
      </c>
      <c r="F18" s="115">
        <v>0</v>
      </c>
      <c r="G18" s="115">
        <v>27</v>
      </c>
      <c r="H18" s="115">
        <v>43</v>
      </c>
      <c r="I18" s="115">
        <v>213</v>
      </c>
      <c r="J18" s="116">
        <v>0.437</v>
      </c>
      <c r="K18" s="43">
        <f>PRODUCT(I18/J18)</f>
        <v>487.41418764302057</v>
      </c>
      <c r="L18" s="117">
        <f>PRODUCT((F18+G18)/E18)</f>
        <v>0.43548387096774194</v>
      </c>
      <c r="M18" s="117">
        <f>PRODUCT(H18/E18)</f>
        <v>0.69354838709677424</v>
      </c>
      <c r="N18" s="117">
        <f>PRODUCT((F18+G18+H18)/E18)</f>
        <v>1.1290322580645162</v>
      </c>
      <c r="O18" s="117">
        <f>PRODUCT(I18/E18)</f>
        <v>3.435483870967742</v>
      </c>
      <c r="Q18" s="46"/>
      <c r="R18" s="46"/>
      <c r="S18" s="46"/>
      <c r="T18" s="43" t="s">
        <v>57</v>
      </c>
      <c r="U18" s="43"/>
      <c r="V18" s="43"/>
      <c r="W18" s="43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6"/>
      <c r="AO18" s="46"/>
      <c r="AP18" s="46"/>
      <c r="AQ18" s="46"/>
      <c r="AR18" s="46"/>
      <c r="AS18" s="46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18" t="s">
        <v>59</v>
      </c>
      <c r="C19" s="119"/>
      <c r="D19" s="120"/>
      <c r="E19" s="115">
        <f>PRODUCT(E15+Q15)</f>
        <v>114</v>
      </c>
      <c r="F19" s="115">
        <f>PRODUCT(F15+R15)</f>
        <v>4</v>
      </c>
      <c r="G19" s="115">
        <f>PRODUCT(G15+S15)</f>
        <v>58</v>
      </c>
      <c r="H19" s="115">
        <f>PRODUCT(H15+T15)</f>
        <v>127</v>
      </c>
      <c r="I19" s="115">
        <f>PRODUCT(I15+U15)</f>
        <v>310</v>
      </c>
      <c r="J19" s="116">
        <v>0</v>
      </c>
      <c r="K19" s="43">
        <v>0</v>
      </c>
      <c r="L19" s="117">
        <f>PRODUCT((F19+G19)/E19)</f>
        <v>0.54385964912280704</v>
      </c>
      <c r="M19" s="117">
        <f>PRODUCT(H19/E19)</f>
        <v>1.1140350877192982</v>
      </c>
      <c r="N19" s="117">
        <f>PRODUCT((F19+G19+H19)/E19)</f>
        <v>1.6578947368421053</v>
      </c>
      <c r="O19" s="117">
        <f>PRODUCT(I19/59)</f>
        <v>5.2542372881355934</v>
      </c>
      <c r="Q19" s="46"/>
      <c r="R19" s="46"/>
      <c r="S19" s="46"/>
      <c r="T19" s="43" t="s">
        <v>48</v>
      </c>
      <c r="U19" s="43"/>
      <c r="V19" s="43"/>
      <c r="W19" s="43"/>
      <c r="X19" s="43"/>
      <c r="Y19" s="43"/>
      <c r="Z19" s="43"/>
      <c r="AA19" s="43"/>
      <c r="AB19" s="43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80" t="s">
        <v>68</v>
      </c>
      <c r="C20" s="81"/>
      <c r="D20" s="82"/>
      <c r="E20" s="115">
        <f>PRODUCT(AA15+AM15)</f>
        <v>80</v>
      </c>
      <c r="F20" s="115">
        <f>PRODUCT(AB15+AN15)</f>
        <v>3</v>
      </c>
      <c r="G20" s="115">
        <f>PRODUCT(AC15+AO15)</f>
        <v>74</v>
      </c>
      <c r="H20" s="115">
        <f>PRODUCT(AD15+AP15)</f>
        <v>90</v>
      </c>
      <c r="I20" s="115">
        <f>PRODUCT(AE15+AQ15)</f>
        <v>0</v>
      </c>
      <c r="J20" s="116">
        <v>0</v>
      </c>
      <c r="K20" s="24">
        <v>0</v>
      </c>
      <c r="L20" s="117">
        <f>PRODUCT((F20+G20)/E20)</f>
        <v>0.96250000000000002</v>
      </c>
      <c r="M20" s="117">
        <f>PRODUCT(H20/E20)</f>
        <v>1.125</v>
      </c>
      <c r="N20" s="117">
        <f>PRODUCT((F20+G20+H20)/E20)</f>
        <v>2.0874999999999999</v>
      </c>
      <c r="O20" s="117">
        <f>PRODUCT(I20/E20)</f>
        <v>0</v>
      </c>
      <c r="Q20" s="46"/>
      <c r="R20" s="46"/>
      <c r="S20" s="43"/>
      <c r="T20" s="43" t="s">
        <v>49</v>
      </c>
      <c r="U20" s="24"/>
      <c r="V20" s="24"/>
      <c r="W20" s="43"/>
      <c r="X20" s="43"/>
      <c r="Y20" s="43"/>
      <c r="Z20" s="43"/>
      <c r="AA20" s="43"/>
      <c r="AB20" s="43"/>
      <c r="AC20" s="46"/>
      <c r="AD20" s="46"/>
      <c r="AE20" s="46"/>
      <c r="AF20" s="46"/>
      <c r="AG20" s="46"/>
      <c r="AH20" s="46"/>
      <c r="AI20" s="46"/>
      <c r="AJ20" s="46"/>
      <c r="AK20" s="43"/>
      <c r="AL20" s="24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121" t="s">
        <v>71</v>
      </c>
      <c r="C21" s="122"/>
      <c r="D21" s="123"/>
      <c r="E21" s="115">
        <f>SUM(E18:E20)</f>
        <v>256</v>
      </c>
      <c r="F21" s="115">
        <f t="shared" ref="F21:I21" si="0">SUM(F18:F20)</f>
        <v>7</v>
      </c>
      <c r="G21" s="115">
        <f t="shared" si="0"/>
        <v>159</v>
      </c>
      <c r="H21" s="115">
        <f t="shared" si="0"/>
        <v>260</v>
      </c>
      <c r="I21" s="115">
        <f t="shared" si="0"/>
        <v>523</v>
      </c>
      <c r="J21" s="116">
        <f t="shared" ref="J21" si="1">PRODUCT(I21/K21)</f>
        <v>1.0730093896713615</v>
      </c>
      <c r="K21" s="43">
        <f>SUM(K18:K20)</f>
        <v>487.41418764302057</v>
      </c>
      <c r="L21" s="117">
        <f>PRODUCT((F21+G21)/E21)</f>
        <v>0.6484375</v>
      </c>
      <c r="M21" s="117">
        <f>PRODUCT(H21/E21)</f>
        <v>1.015625</v>
      </c>
      <c r="N21" s="117">
        <f>PRODUCT((F21+G21+H21)/E21)</f>
        <v>1.6640625</v>
      </c>
      <c r="O21" s="117">
        <f>PRODUCT(I21/121)</f>
        <v>4.3223140495867769</v>
      </c>
      <c r="Q21" s="24"/>
      <c r="R21" s="24"/>
      <c r="S21" s="24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24"/>
      <c r="F22" s="24"/>
      <c r="G22" s="24"/>
      <c r="H22" s="24"/>
      <c r="I22" s="24"/>
      <c r="J22" s="43"/>
      <c r="K22" s="43"/>
      <c r="L22" s="24"/>
      <c r="M22" s="24"/>
      <c r="N22" s="24"/>
      <c r="O22" s="24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6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6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6"/>
      <c r="AH176" s="46"/>
      <c r="AI176" s="46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6"/>
      <c r="AH177" s="46"/>
      <c r="AI177" s="46"/>
      <c r="AJ177" s="46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6"/>
      <c r="AH178" s="46"/>
      <c r="AI178" s="46"/>
      <c r="AJ178" s="46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6"/>
      <c r="AH179" s="46"/>
      <c r="AI179" s="46"/>
      <c r="AJ179" s="46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6"/>
      <c r="AH180" s="46"/>
      <c r="AI180" s="46"/>
      <c r="AJ180" s="46"/>
      <c r="AK180" s="43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6"/>
      <c r="AH181" s="46"/>
      <c r="AI181" s="46"/>
      <c r="AJ181" s="46"/>
      <c r="AK181" s="43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6"/>
      <c r="AH182" s="46"/>
      <c r="AI182" s="46"/>
      <c r="AJ182" s="46"/>
      <c r="AK182" s="43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6"/>
      <c r="AH183" s="46"/>
      <c r="AI183" s="46"/>
      <c r="AJ183" s="46"/>
      <c r="AK183" s="43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6"/>
      <c r="AH184" s="46"/>
      <c r="AI184" s="46"/>
      <c r="AJ184" s="46"/>
      <c r="AK184" s="43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3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24"/>
      <c r="AL186" s="24"/>
    </row>
    <row r="187" spans="1:57" x14ac:dyDescent="0.25">
      <c r="R187" s="35"/>
      <c r="S187" s="35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</row>
    <row r="188" spans="1:57" x14ac:dyDescent="0.25">
      <c r="R188" s="35"/>
      <c r="S188" s="35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</row>
    <row r="189" spans="1:57" x14ac:dyDescent="0.25">
      <c r="R189" s="35"/>
      <c r="S189" s="35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</row>
    <row r="190" spans="1:57" x14ac:dyDescent="0.25">
      <c r="L190"/>
      <c r="M190"/>
      <c r="N190"/>
      <c r="O190"/>
      <c r="P190"/>
      <c r="R190" s="35"/>
      <c r="S190" s="35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:57" x14ac:dyDescent="0.25">
      <c r="L191"/>
      <c r="M191"/>
      <c r="N191"/>
      <c r="O191"/>
      <c r="P191"/>
      <c r="R191" s="35"/>
      <c r="S191" s="35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35"/>
      <c r="S192" s="35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35"/>
      <c r="S214" s="35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2018-12-05T21:55:12Z</dcterms:modified>
</cp:coreProperties>
</file>