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45" i="1" l="1"/>
  <c r="AN40" i="1"/>
  <c r="AN35" i="1"/>
  <c r="AM35" i="1"/>
  <c r="AN62" i="1"/>
  <c r="AM62" i="1"/>
  <c r="K74" i="1" l="1"/>
  <c r="J74" i="1"/>
  <c r="I74" i="1"/>
  <c r="H74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2" i="1"/>
  <c r="J62" i="1"/>
  <c r="I62" i="1"/>
  <c r="H62" i="1"/>
  <c r="K61" i="1"/>
  <c r="J61" i="1"/>
  <c r="I61" i="1"/>
  <c r="H61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O8" i="2" l="1"/>
  <c r="N8" i="2"/>
  <c r="M8" i="2"/>
  <c r="L8" i="2"/>
  <c r="K10" i="2"/>
  <c r="F10" i="2"/>
  <c r="K8" i="2"/>
  <c r="K11" i="2" s="1"/>
  <c r="AS5" i="2"/>
  <c r="AQ5" i="2"/>
  <c r="AP5" i="2"/>
  <c r="AO5" i="2"/>
  <c r="AN5" i="2"/>
  <c r="AM5" i="2"/>
  <c r="AG5" i="2"/>
  <c r="AE5" i="2"/>
  <c r="AD5" i="2"/>
  <c r="H10" i="2" s="1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H11" i="2" s="1"/>
  <c r="G5" i="2"/>
  <c r="G9" i="2" s="1"/>
  <c r="G11" i="2" s="1"/>
  <c r="F5" i="2"/>
  <c r="F9" i="2" s="1"/>
  <c r="E5" i="2"/>
  <c r="E9" i="2" s="1"/>
  <c r="E11" i="2" s="1"/>
  <c r="I10" i="2" l="1"/>
  <c r="I11" i="2" s="1"/>
  <c r="O11" i="2" s="1"/>
  <c r="O9" i="2"/>
  <c r="M11" i="2"/>
  <c r="N9" i="2"/>
  <c r="M9" i="2"/>
  <c r="F11" i="2"/>
  <c r="L9" i="2"/>
  <c r="P38" i="3"/>
  <c r="O38" i="3"/>
  <c r="M38" i="3"/>
  <c r="I38" i="3"/>
  <c r="G38" i="3"/>
  <c r="P15" i="3"/>
  <c r="O15" i="3"/>
  <c r="M15" i="3"/>
  <c r="I15" i="3"/>
  <c r="H15" i="3"/>
  <c r="G15" i="3"/>
  <c r="N11" i="2" l="1"/>
  <c r="L11" i="2"/>
  <c r="AA19" i="1"/>
</calcChain>
</file>

<file path=xl/sharedStrings.xml><?xml version="1.0" encoding="utf-8"?>
<sst xmlns="http://schemas.openxmlformats.org/spreadsheetml/2006/main" count="985" uniqueCount="437">
  <si>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</si>
  <si>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</si>
  <si>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</si>
  <si>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</si>
  <si>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</si>
  <si>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</si>
  <si>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</si>
  <si>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</si>
  <si>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</si>
  <si>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</si>
  <si>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</si>
  <si>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</si>
  <si>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</si>
  <si>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</si>
  <si>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</si>
  <si>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</si>
  <si>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</si>
  <si>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</si>
  <si>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</si>
  <si>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</si>
  <si>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</si>
  <si>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</si>
  <si>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</si>
  <si>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</si>
  <si>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</si>
  <si>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</si>
  <si>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</si>
  <si>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</si>
  <si>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</si>
  <si>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</si>
  <si>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</si>
  <si>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</si>
  <si>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</si>
  <si>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</si>
  <si>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</si>
  <si>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</si>
  <si>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</si>
  <si>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</si>
  <si>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</si>
  <si>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</si>
  <si>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</si>
  <si>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</si>
  <si>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</si>
  <si>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</si>
  <si>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</si>
  <si>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</si>
  <si>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</si>
  <si>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</si>
  <si>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</si>
  <si>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</si>
  <si>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</si>
  <si>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</si>
  <si>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</si>
  <si>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</si>
  <si>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</si>
  <si>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</si>
  <si>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</si>
  <si>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30.  ottelu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</si>
  <si>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</si>
  <si>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</si>
  <si>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</si>
  <si>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</si>
  <si>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</si>
  <si>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</si>
  <si>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</si>
  <si>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</si>
  <si>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</si>
  <si>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Asko Laine</t>
  </si>
  <si>
    <t>27.1.1963   Lammi</t>
  </si>
  <si>
    <t>3.</t>
  </si>
  <si>
    <t>Tahko</t>
  </si>
  <si>
    <t>9.</t>
  </si>
  <si>
    <t>2.</t>
  </si>
  <si>
    <t>1.</t>
  </si>
  <si>
    <t>5.</t>
  </si>
  <si>
    <t>6.</t>
  </si>
  <si>
    <t>10.</t>
  </si>
  <si>
    <t>7.</t>
  </si>
  <si>
    <t>8.</t>
  </si>
  <si>
    <t>4.</t>
  </si>
  <si>
    <t>RPL-R</t>
  </si>
  <si>
    <t>ykköspesis</t>
  </si>
  <si>
    <t>02.05. 1982  Lippo - Tahko  10-7</t>
  </si>
  <si>
    <t xml:space="preserve">  19 v   3 kk   5 pv</t>
  </si>
  <si>
    <t>13.05. 1982  KPL - Tahko  2-2</t>
  </si>
  <si>
    <t xml:space="preserve">  19 v   3 kk 16 pv</t>
  </si>
  <si>
    <t>15.05. 1983  Kiri - Tahko  10-4</t>
  </si>
  <si>
    <t xml:space="preserve">  20 v   3 kk 17 pv</t>
  </si>
  <si>
    <t>Seurat</t>
  </si>
  <si>
    <t>LaLu = Lammin Luja  (1939),  kasvattajaseura</t>
  </si>
  <si>
    <t>Tahko = Hyvinkään Tahko  (1915)</t>
  </si>
  <si>
    <t>RPL-R = RPL-Riihimäki  (1994)</t>
  </si>
  <si>
    <t>0-1-0</t>
  </si>
  <si>
    <t>3-4-3</t>
  </si>
  <si>
    <t>21.08. 1983  Meilahti, Helsinki</t>
  </si>
  <si>
    <t xml:space="preserve">  3-11</t>
  </si>
  <si>
    <t>Länsi</t>
  </si>
  <si>
    <t>3k</t>
  </si>
  <si>
    <t>A, I p</t>
  </si>
  <si>
    <t>6/8</t>
  </si>
  <si>
    <t>1/1</t>
  </si>
  <si>
    <t>3/4</t>
  </si>
  <si>
    <t>1/2</t>
  </si>
  <si>
    <t>Aulis Paski</t>
  </si>
  <si>
    <t>19.08. 1984  Stadion, Helsinki</t>
  </si>
  <si>
    <t>21-4</t>
  </si>
  <si>
    <t>vai</t>
  </si>
  <si>
    <t>4/5</t>
  </si>
  <si>
    <t>Lauri Pippola</t>
  </si>
  <si>
    <t>08.09. 1985  Stadion, Helsinki</t>
  </si>
  <si>
    <t>12-5</t>
  </si>
  <si>
    <t>2k</t>
  </si>
  <si>
    <t>5/9</t>
  </si>
  <si>
    <t>3/5</t>
  </si>
  <si>
    <t>Stig Tainio</t>
  </si>
  <si>
    <t>24.08. 1986  Stadion, Helsinki</t>
  </si>
  <si>
    <t xml:space="preserve">  6-4</t>
  </si>
  <si>
    <t>1/3</t>
  </si>
  <si>
    <t>0/1</t>
  </si>
  <si>
    <t>Tapio Juntunen</t>
  </si>
  <si>
    <t>09.08. 1987  Stadion, Helsinki</t>
  </si>
  <si>
    <t xml:space="preserve">  7-5</t>
  </si>
  <si>
    <t>9/14</t>
  </si>
  <si>
    <t>3/3</t>
  </si>
  <si>
    <t>4/4</t>
  </si>
  <si>
    <t>1/4</t>
  </si>
  <si>
    <t>21.08. 1988  Vaasa</t>
  </si>
  <si>
    <t xml:space="preserve">  4-3</t>
  </si>
  <si>
    <t>4/7</t>
  </si>
  <si>
    <t>4/6</t>
  </si>
  <si>
    <t>Tuomo Olli</t>
  </si>
  <si>
    <t>13.08. 1989  Imatra</t>
  </si>
  <si>
    <t xml:space="preserve">  5-3</t>
  </si>
  <si>
    <t>3/7</t>
  </si>
  <si>
    <t>2/3</t>
  </si>
  <si>
    <t>Seppo Uusi-Oukari</t>
  </si>
  <si>
    <t>22.07. 1990  Vimpeli</t>
  </si>
  <si>
    <t xml:space="preserve">  5-8</t>
  </si>
  <si>
    <t>8/11</t>
  </si>
  <si>
    <t>2/2</t>
  </si>
  <si>
    <t>0/2</t>
  </si>
  <si>
    <t>Pekka Peltomäki</t>
  </si>
  <si>
    <t>5572</t>
  </si>
  <si>
    <t>21.07. 1991  Oulu</t>
  </si>
  <si>
    <t xml:space="preserve">  4-8</t>
  </si>
  <si>
    <t>4/8</t>
  </si>
  <si>
    <t>Pasi Niemelä</t>
  </si>
  <si>
    <t>6114</t>
  </si>
  <si>
    <t>28.06. 1992  Seinäjoki</t>
  </si>
  <si>
    <t xml:space="preserve">  5-7</t>
  </si>
  <si>
    <t>1/6</t>
  </si>
  <si>
    <t>5972</t>
  </si>
  <si>
    <t>25.07. 1993  Sotkamo</t>
  </si>
  <si>
    <t xml:space="preserve">  8-1</t>
  </si>
  <si>
    <t>6168</t>
  </si>
  <si>
    <t>48/83</t>
  </si>
  <si>
    <t>16/23</t>
  </si>
  <si>
    <t>17/24</t>
  </si>
  <si>
    <t>9/22</t>
  </si>
  <si>
    <t>6/13</t>
  </si>
  <si>
    <t>20 v  6 kk  25 pv</t>
  </si>
  <si>
    <t>B-POJAT</t>
  </si>
  <si>
    <t>12.07. 1980  Kajaani</t>
  </si>
  <si>
    <t xml:space="preserve"> 8-13</t>
  </si>
  <si>
    <t>LaLu</t>
  </si>
  <si>
    <t>kp</t>
  </si>
  <si>
    <t>Seppo Mustonen</t>
  </si>
  <si>
    <t>A-POJAT</t>
  </si>
  <si>
    <t>25.07. 1981  Lohja</t>
  </si>
  <si>
    <t>11-3</t>
  </si>
  <si>
    <t>Seppo Huuskonen</t>
  </si>
  <si>
    <t>24.07. 1982  Ulvila</t>
  </si>
  <si>
    <t>Teuvo Mäkelä</t>
  </si>
  <si>
    <t>01.06. 1983  Loimaa</t>
  </si>
  <si>
    <t xml:space="preserve">  0-5</t>
  </si>
  <si>
    <t>Liitto</t>
  </si>
  <si>
    <t>Reijo Salo</t>
  </si>
  <si>
    <t>12.06. 1985  Sotkamo</t>
  </si>
  <si>
    <t>13-4</t>
  </si>
  <si>
    <t>III p</t>
  </si>
  <si>
    <t>Aulis Väisänen</t>
  </si>
  <si>
    <t>06.06. 1986  Lahti</t>
  </si>
  <si>
    <t xml:space="preserve">  5-5</t>
  </si>
  <si>
    <t>1</t>
  </si>
  <si>
    <t>Vesa Lipsanen</t>
  </si>
  <si>
    <t>05.06. 1987  Jyväskylä</t>
  </si>
  <si>
    <t>21-9</t>
  </si>
  <si>
    <t>17.06. 1988  Pihtipudas</t>
  </si>
  <si>
    <t>10-22</t>
  </si>
  <si>
    <t>Tapio Ristilä</t>
  </si>
  <si>
    <t>08.06. 1989  Tampere</t>
  </si>
  <si>
    <t xml:space="preserve">  4-6</t>
  </si>
  <si>
    <t>07.06. 1990  Hyvinkää</t>
  </si>
  <si>
    <t xml:space="preserve">  8-14</t>
  </si>
  <si>
    <t>5/8</t>
  </si>
  <si>
    <t>29.05. 1991  Haaparanta</t>
  </si>
  <si>
    <t xml:space="preserve">  7-6</t>
  </si>
  <si>
    <t>Mikko Vitikainen</t>
  </si>
  <si>
    <t>26.05. 1992  Juva</t>
  </si>
  <si>
    <t>15.06. 1984  Mikkeli</t>
  </si>
  <si>
    <t xml:space="preserve">  6-5</t>
  </si>
  <si>
    <t>20 v  4 kk  5 pv</t>
  </si>
  <si>
    <t>5/10</t>
  </si>
  <si>
    <t>8/13</t>
  </si>
  <si>
    <t>2/4</t>
  </si>
  <si>
    <t>2/7</t>
  </si>
  <si>
    <t xml:space="preserve">  1.  ottelu</t>
  </si>
  <si>
    <t xml:space="preserve">  2.  ottelu</t>
  </si>
  <si>
    <t>Etenijätilasto</t>
  </si>
  <si>
    <t>Mitalisarja  3.</t>
  </si>
  <si>
    <t>Mitalisarja  2.</t>
  </si>
  <si>
    <t>10-6  ViVe</t>
  </si>
  <si>
    <t>8-9  AA</t>
  </si>
  <si>
    <t>5-4  IPV</t>
  </si>
  <si>
    <t>0-2  KaMa</t>
  </si>
  <si>
    <t>2-1  SoJy</t>
  </si>
  <si>
    <t>0-2  AA</t>
  </si>
  <si>
    <t>29-9  VM</t>
  </si>
  <si>
    <t>2-0  AA</t>
  </si>
  <si>
    <t>1-2  SoJy</t>
  </si>
  <si>
    <t>14-13  KaMa</t>
  </si>
  <si>
    <t>2-1  ViVe</t>
  </si>
  <si>
    <t>11-24  SMJ</t>
  </si>
  <si>
    <t>2-0  KaMa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</si>
  <si>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</si>
  <si>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</si>
  <si>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</si>
  <si>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</si>
  <si>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</si>
  <si>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</si>
  <si>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</si>
  <si>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</si>
  <si>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</si>
  <si>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</si>
  <si>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</si>
  <si>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</si>
  <si>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</si>
  <si>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</si>
  <si>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 xml:space="preserve">      Mitalit</t>
  </si>
  <si>
    <t>17.</t>
  </si>
  <si>
    <t>0/0</t>
  </si>
  <si>
    <t>----</t>
  </si>
  <si>
    <t/>
  </si>
  <si>
    <t>34/60</t>
  </si>
  <si>
    <t>8/14</t>
  </si>
  <si>
    <t>13/20</t>
  </si>
  <si>
    <t>6/12</t>
  </si>
  <si>
    <t>4/10</t>
  </si>
  <si>
    <t xml:space="preserve">      Runkosarja TOP-30</t>
  </si>
  <si>
    <t>21.</t>
  </si>
  <si>
    <t>22.</t>
  </si>
  <si>
    <t>12.</t>
  </si>
  <si>
    <t>18.</t>
  </si>
  <si>
    <t>20.</t>
  </si>
  <si>
    <t>26.</t>
  </si>
  <si>
    <t>1-1-0</t>
  </si>
  <si>
    <t>15.</t>
  </si>
  <si>
    <t>Ylempi loppusarja TOP-10</t>
  </si>
  <si>
    <t>0-0-2</t>
  </si>
  <si>
    <t>4-0-0</t>
  </si>
  <si>
    <t xml:space="preserve"> Vuoden pesäpalloilija  1990     &lt;&gt;     Etenijäkuningas  1983     &lt;&gt;     Kärkilyöjäkuningas  1989, 1991, 1992     &lt;&gt;     Paras kärkilyöntiprosentti  1991</t>
  </si>
  <si>
    <t>1994-1996</t>
  </si>
  <si>
    <t>Paras sija  4.</t>
  </si>
  <si>
    <t>Ykkösenä  02.07. 1995 - 01.07. 1997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</si>
  <si>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</si>
  <si>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</si>
  <si>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</si>
  <si>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</si>
  <si>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</si>
  <si>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</si>
  <si>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</si>
  <si>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</si>
  <si>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35.</t>
  </si>
  <si>
    <t>53.</t>
  </si>
  <si>
    <t>95.</t>
  </si>
  <si>
    <t>65.</t>
  </si>
  <si>
    <t>46.</t>
  </si>
  <si>
    <t xml:space="preserve"> RUNKOSARJA, KA / OTT</t>
  </si>
  <si>
    <t>IKÄ</t>
  </si>
  <si>
    <t>TEHO</t>
  </si>
  <si>
    <t xml:space="preserve"> SIJOITUS</t>
  </si>
  <si>
    <t xml:space="preserve"> 1945 - 1983</t>
  </si>
  <si>
    <t xml:space="preserve"> Ottelutilasto</t>
  </si>
  <si>
    <t xml:space="preserve"> 1945 - 1984</t>
  </si>
  <si>
    <t xml:space="preserve"> 300</t>
  </si>
  <si>
    <t xml:space="preserve"> 1945 - 1985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</si>
  <si>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</si>
  <si>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</si>
  <si>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</si>
  <si>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</si>
  <si>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Tehotilasto</t>
  </si>
  <si>
    <t xml:space="preserve"> 1945 - 1990</t>
  </si>
  <si>
    <t xml:space="preserve"> 500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</si>
  <si>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</si>
  <si>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</si>
  <si>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</si>
  <si>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</si>
  <si>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</si>
  <si>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</si>
  <si>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</si>
  <si>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1979 - 1983</t>
  </si>
  <si>
    <t>71.</t>
  </si>
  <si>
    <t>76.</t>
  </si>
  <si>
    <t xml:space="preserve"> 1979 - 1984</t>
  </si>
  <si>
    <t>45.</t>
  </si>
  <si>
    <t>52.</t>
  </si>
  <si>
    <t>48.</t>
  </si>
  <si>
    <t>51.</t>
  </si>
  <si>
    <t xml:space="preserve"> 1979 - 1985</t>
  </si>
  <si>
    <t>58.</t>
  </si>
  <si>
    <t xml:space="preserve"> 1979 - 1986</t>
  </si>
  <si>
    <t>47.</t>
  </si>
  <si>
    <t xml:space="preserve"> 1979 - 1987</t>
  </si>
  <si>
    <t xml:space="preserve"> 1979 - 1988</t>
  </si>
  <si>
    <t>44.</t>
  </si>
  <si>
    <t xml:space="preserve"> 1979 - 1989</t>
  </si>
  <si>
    <t>36.</t>
  </si>
  <si>
    <t xml:space="preserve"> 1979 - 1990</t>
  </si>
  <si>
    <t>29.</t>
  </si>
  <si>
    <t xml:space="preserve"> 1979 - 1991</t>
  </si>
  <si>
    <t>41.</t>
  </si>
  <si>
    <t>38.</t>
  </si>
  <si>
    <t xml:space="preserve"> 1979 - 1992</t>
  </si>
  <si>
    <t>24.</t>
  </si>
  <si>
    <t>31.</t>
  </si>
  <si>
    <t xml:space="preserve"> 1979 - 1993</t>
  </si>
  <si>
    <t>34.</t>
  </si>
  <si>
    <t xml:space="preserve"> 1979 - 1994</t>
  </si>
  <si>
    <t>25.</t>
  </si>
  <si>
    <t xml:space="preserve"> 1979 - 1995</t>
  </si>
  <si>
    <t>28.</t>
  </si>
  <si>
    <t>42.</t>
  </si>
  <si>
    <t>11.</t>
  </si>
  <si>
    <t>23.</t>
  </si>
  <si>
    <t>43.</t>
  </si>
  <si>
    <t xml:space="preserve"> 400</t>
  </si>
  <si>
    <t>31 v   5 kk 17 pv</t>
  </si>
  <si>
    <t>23.   14.07. 1994  Tahko - LP  2-1</t>
  </si>
  <si>
    <t>208. ottelu</t>
  </si>
  <si>
    <t>18.   02.06. 1991  Tahko - AA  6-4</t>
  </si>
  <si>
    <t xml:space="preserve"> Etenijätilasto</t>
  </si>
  <si>
    <t>270. ottelu</t>
  </si>
  <si>
    <t xml:space="preserve">  5.   11.07. 1993  Tahko - SiiPe  51-5</t>
  </si>
  <si>
    <t xml:space="preserve"> 1945 - 1982</t>
  </si>
  <si>
    <t xml:space="preserve"> 1979 - 1982</t>
  </si>
  <si>
    <t>13.</t>
  </si>
  <si>
    <t>27.</t>
  </si>
  <si>
    <t>14.</t>
  </si>
  <si>
    <t>67.</t>
  </si>
  <si>
    <t>60.</t>
  </si>
  <si>
    <t>174.</t>
  </si>
  <si>
    <t>110.</t>
  </si>
  <si>
    <t>79.</t>
  </si>
  <si>
    <t>49.</t>
  </si>
  <si>
    <t>455.</t>
  </si>
  <si>
    <t>213.</t>
  </si>
  <si>
    <t>139.</t>
  </si>
  <si>
    <t>100.</t>
  </si>
  <si>
    <t>64.</t>
  </si>
  <si>
    <t>595.</t>
  </si>
  <si>
    <t>481.</t>
  </si>
  <si>
    <t>381.</t>
  </si>
  <si>
    <t>281.</t>
  </si>
  <si>
    <t>228.</t>
  </si>
  <si>
    <t>200.</t>
  </si>
  <si>
    <t>196.</t>
  </si>
  <si>
    <t>162.</t>
  </si>
  <si>
    <t>134.</t>
  </si>
  <si>
    <t>115.</t>
  </si>
  <si>
    <t>102.</t>
  </si>
  <si>
    <t>91.</t>
  </si>
  <si>
    <t>69.</t>
  </si>
  <si>
    <t>63.</t>
  </si>
  <si>
    <t>714.</t>
  </si>
  <si>
    <t>510.</t>
  </si>
  <si>
    <t>405.</t>
  </si>
  <si>
    <t>304.</t>
  </si>
  <si>
    <t>255.</t>
  </si>
  <si>
    <t>204.</t>
  </si>
  <si>
    <t>157.</t>
  </si>
  <si>
    <t>122.</t>
  </si>
  <si>
    <t>85.</t>
  </si>
  <si>
    <t>50.</t>
  </si>
  <si>
    <t>30.</t>
  </si>
  <si>
    <t>514.</t>
  </si>
  <si>
    <t>316.</t>
  </si>
  <si>
    <t>222.</t>
  </si>
  <si>
    <t>168.</t>
  </si>
  <si>
    <t>127.</t>
  </si>
  <si>
    <t>98.</t>
  </si>
  <si>
    <t>80.</t>
  </si>
  <si>
    <t>61.</t>
  </si>
  <si>
    <t>32.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</si>
  <si>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</si>
  <si>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</si>
  <si>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</si>
  <si>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</si>
  <si>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</si>
  <si>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  30</t>
  </si>
  <si>
    <t>87.   11.08. 1990  AA - Tahko  9-5</t>
  </si>
  <si>
    <t>27 v   6 kk 15 pv</t>
  </si>
  <si>
    <t>24.   04.06. 1992  Tahko - KaMa  14-6</t>
  </si>
  <si>
    <t>236. ottelu</t>
  </si>
  <si>
    <t>298. ottelu</t>
  </si>
  <si>
    <t xml:space="preserve"> Lyöjätilasto</t>
  </si>
  <si>
    <t>67.   15.06. 1995  RPL-R - Tahko  0-2</t>
  </si>
  <si>
    <t>327. ottelu</t>
  </si>
  <si>
    <t>48.   15.05. 1988  Tahko- AA  7-8</t>
  </si>
  <si>
    <t>134. ottelu</t>
  </si>
  <si>
    <t>24.   05.07. 1992  Tahko - VM  14-11</t>
  </si>
  <si>
    <t>242. ottelu</t>
  </si>
  <si>
    <t>20.   21.05. 1989  Tahko - SMJ  4-2</t>
  </si>
  <si>
    <t>156. ottelu</t>
  </si>
  <si>
    <t>286. ottelu</t>
  </si>
  <si>
    <t xml:space="preserve">  8.   07.07. 1994  IPV - Tahko  0-1</t>
  </si>
  <si>
    <t xml:space="preserve">  2.   24.05. 1994  SMJ - Tahko  1-2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</si>
  <si>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</si>
  <si>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</si>
  <si>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</si>
  <si>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</si>
  <si>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</si>
  <si>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</si>
  <si>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</si>
  <si>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</si>
  <si>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YLEISÖENNÄTYS  KOTONA</t>
  </si>
  <si>
    <t>YLEISÖENNÄTYS  VIERAISSA</t>
  </si>
  <si>
    <t>KATSOJIA YLI 5000</t>
  </si>
  <si>
    <t>SIJA</t>
  </si>
  <si>
    <t>KATSOJIA</t>
  </si>
  <si>
    <t>KA / PELI</t>
  </si>
  <si>
    <t>36.   06.09. 1992  SoJy - Tahko  7-1,  fin 3/3</t>
  </si>
  <si>
    <t>15.   17.09. 1994  Lippo - Tahko  2-0,  fin 2/2</t>
  </si>
  <si>
    <t xml:space="preserve">  2.   30.08. 1992  Tahko - SoJy  11-12,  fin 1/3</t>
  </si>
  <si>
    <t>67.   19.06. 1983  Tahko - Kiri  9-5</t>
  </si>
  <si>
    <t>869 906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</si>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</sst>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7" borderId="1" xfId="0" applyFont="1" applyFill="1" applyBorder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7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166" fontId="9" fillId="2" borderId="0" xfId="0" applyNumberFormat="1" applyFont="1" applyFill="1" applyAlignment="1">
      <alignment horizontal="center"/>
    </xf>
    <xf numFmtId="165" fontId="4" fillId="7" borderId="1" xfId="1" applyNumberFormat="1" applyFont="1" applyFill="1" applyBorder="1" applyAlignment="1"/>
    <xf numFmtId="49" fontId="4" fillId="7" borderId="1" xfId="0" applyNumberFormat="1" applyFont="1" applyFill="1" applyBorder="1" applyAlignment="1">
      <alignment horizontal="left" vertical="center"/>
    </xf>
    <xf numFmtId="0" fontId="4" fillId="7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3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165" fontId="4" fillId="7" borderId="1" xfId="1" quotePrefix="1" applyNumberFormat="1" applyFont="1" applyFill="1" applyBorder="1" applyAlignment="1">
      <alignment horizontal="center" vertical="center"/>
    </xf>
    <xf numFmtId="49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 applyAlignment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9.425781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6" width="13.710937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71.85546875" style="3" customWidth="1"/>
    <col min="45" max="16384" width="9.140625" style="3"/>
  </cols>
  <sheetData>
    <row r="1" spans="1:44" ht="17.25" customHeight="1" x14ac:dyDescent="0.25">
      <c r="A1" s="5"/>
      <c r="B1" s="124" t="s">
        <v>67</v>
      </c>
      <c r="C1" s="6"/>
      <c r="D1" s="7"/>
      <c r="E1" s="105" t="s">
        <v>68</v>
      </c>
      <c r="F1" s="8"/>
      <c r="G1" s="8"/>
      <c r="H1" s="8"/>
      <c r="I1" s="8"/>
      <c r="J1" s="8"/>
      <c r="K1" s="8"/>
      <c r="L1" s="8"/>
      <c r="M1" s="8"/>
      <c r="N1" s="125"/>
      <c r="O1" s="8"/>
      <c r="P1" s="126"/>
      <c r="Q1" s="126"/>
      <c r="R1" s="126"/>
      <c r="S1" s="126"/>
      <c r="T1" s="12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248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15"/>
      <c r="AA2" s="20"/>
      <c r="AB2" s="23" t="s">
        <v>257</v>
      </c>
      <c r="AC2" s="21"/>
      <c r="AD2" s="15"/>
      <c r="AE2" s="22"/>
      <c r="AF2" s="20"/>
      <c r="AG2" s="23" t="s">
        <v>58</v>
      </c>
      <c r="AH2" s="15"/>
      <c r="AI2" s="15"/>
      <c r="AJ2" s="16"/>
      <c r="AK2" s="20"/>
      <c r="AL2" s="23" t="s">
        <v>60</v>
      </c>
      <c r="AM2" s="21"/>
      <c r="AN2" s="15"/>
      <c r="AO2" s="166" t="s">
        <v>238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34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34</v>
      </c>
      <c r="AE3" s="19" t="s">
        <v>16</v>
      </c>
      <c r="AF3" s="25"/>
      <c r="AG3" s="19" t="s">
        <v>63</v>
      </c>
      <c r="AH3" s="19" t="s">
        <v>64</v>
      </c>
      <c r="AI3" s="16" t="s">
        <v>65</v>
      </c>
      <c r="AJ3" s="19" t="s">
        <v>66</v>
      </c>
      <c r="AK3" s="25"/>
      <c r="AL3" s="19" t="s">
        <v>22</v>
      </c>
      <c r="AM3" s="19" t="s">
        <v>23</v>
      </c>
      <c r="AN3" s="16" t="s">
        <v>59</v>
      </c>
      <c r="AO3" s="16" t="s">
        <v>30</v>
      </c>
      <c r="AP3" s="18" t="s">
        <v>31</v>
      </c>
      <c r="AQ3" s="19" t="s">
        <v>32</v>
      </c>
      <c r="AR3" s="41"/>
    </row>
    <row r="4" spans="1:44" s="4" customFormat="1" ht="15" customHeight="1" x14ac:dyDescent="0.25">
      <c r="A4" s="2"/>
      <c r="B4" s="26">
        <v>1982</v>
      </c>
      <c r="C4" s="26" t="s">
        <v>69</v>
      </c>
      <c r="D4" s="127" t="s">
        <v>70</v>
      </c>
      <c r="E4" s="26">
        <v>20</v>
      </c>
      <c r="F4" s="26">
        <v>0</v>
      </c>
      <c r="G4" s="26">
        <v>12</v>
      </c>
      <c r="H4" s="26">
        <v>26</v>
      </c>
      <c r="I4" s="26">
        <v>94</v>
      </c>
      <c r="J4" s="26">
        <v>34</v>
      </c>
      <c r="K4" s="26">
        <v>22</v>
      </c>
      <c r="L4" s="26">
        <v>26</v>
      </c>
      <c r="M4" s="26">
        <v>12</v>
      </c>
      <c r="N4" s="29">
        <v>0.55600000000000005</v>
      </c>
      <c r="O4" s="31"/>
      <c r="P4" s="19"/>
      <c r="Q4" s="19" t="s">
        <v>78</v>
      </c>
      <c r="R4" s="19" t="s">
        <v>249</v>
      </c>
      <c r="S4" s="19"/>
      <c r="T4" s="25"/>
      <c r="U4" s="26">
        <v>6</v>
      </c>
      <c r="V4" s="26">
        <v>0</v>
      </c>
      <c r="W4" s="28">
        <v>3</v>
      </c>
      <c r="X4" s="26">
        <v>5</v>
      </c>
      <c r="Y4" s="26">
        <v>30</v>
      </c>
      <c r="Z4" s="29">
        <v>0.50847457627118642</v>
      </c>
      <c r="AA4" s="25"/>
      <c r="AB4" s="19"/>
      <c r="AC4" s="19" t="s">
        <v>76</v>
      </c>
      <c r="AD4" s="19"/>
      <c r="AE4" s="19" t="s">
        <v>76</v>
      </c>
      <c r="AF4" s="25"/>
      <c r="AG4" s="165" t="s">
        <v>209</v>
      </c>
      <c r="AH4" s="165"/>
      <c r="AI4" s="165"/>
      <c r="AJ4" s="165"/>
      <c r="AK4" s="25"/>
      <c r="AL4" s="128"/>
      <c r="AM4" s="128"/>
      <c r="AN4" s="128"/>
      <c r="AO4" s="129"/>
      <c r="AP4" s="130"/>
      <c r="AQ4" s="128">
        <v>1</v>
      </c>
      <c r="AR4" s="41"/>
    </row>
    <row r="5" spans="1:44" s="4" customFormat="1" ht="15" customHeight="1" x14ac:dyDescent="0.25">
      <c r="A5" s="2"/>
      <c r="B5" s="26">
        <v>1983</v>
      </c>
      <c r="C5" s="26" t="s">
        <v>72</v>
      </c>
      <c r="D5" s="127" t="s">
        <v>70</v>
      </c>
      <c r="E5" s="26">
        <v>22</v>
      </c>
      <c r="F5" s="26">
        <v>2</v>
      </c>
      <c r="G5" s="129">
        <v>7</v>
      </c>
      <c r="H5" s="128">
        <v>50</v>
      </c>
      <c r="I5" s="128">
        <v>143</v>
      </c>
      <c r="J5" s="128">
        <v>82</v>
      </c>
      <c r="K5" s="128">
        <v>35</v>
      </c>
      <c r="L5" s="128">
        <v>17</v>
      </c>
      <c r="M5" s="26">
        <v>9</v>
      </c>
      <c r="N5" s="33">
        <v>0.622</v>
      </c>
      <c r="O5" s="31"/>
      <c r="P5" s="19"/>
      <c r="Q5" s="26" t="s">
        <v>73</v>
      </c>
      <c r="R5" s="26" t="s">
        <v>72</v>
      </c>
      <c r="S5" s="19" t="s">
        <v>74</v>
      </c>
      <c r="T5" s="25"/>
      <c r="U5" s="26">
        <v>6</v>
      </c>
      <c r="V5" s="26">
        <v>0</v>
      </c>
      <c r="W5" s="28">
        <v>2</v>
      </c>
      <c r="X5" s="26">
        <v>9</v>
      </c>
      <c r="Y5" s="26">
        <v>29</v>
      </c>
      <c r="Z5" s="29">
        <v>0.55769230769230771</v>
      </c>
      <c r="AA5" s="25"/>
      <c r="AB5" s="19"/>
      <c r="AC5" s="26" t="s">
        <v>69</v>
      </c>
      <c r="AD5" s="19" t="s">
        <v>78</v>
      </c>
      <c r="AE5" s="19" t="s">
        <v>78</v>
      </c>
      <c r="AF5" s="25"/>
      <c r="AG5" s="165" t="s">
        <v>210</v>
      </c>
      <c r="AH5" s="165"/>
      <c r="AI5" s="165"/>
      <c r="AJ5" s="165"/>
      <c r="AK5" s="25"/>
      <c r="AL5" s="128">
        <v>1</v>
      </c>
      <c r="AM5" s="128">
        <v>1</v>
      </c>
      <c r="AN5" s="128"/>
      <c r="AO5" s="129"/>
      <c r="AP5" s="130">
        <v>1</v>
      </c>
      <c r="AQ5" s="128"/>
      <c r="AR5" s="41"/>
    </row>
    <row r="6" spans="1:44" s="4" customFormat="1" ht="15" customHeight="1" x14ac:dyDescent="0.25">
      <c r="A6" s="2"/>
      <c r="B6" s="26">
        <v>1984</v>
      </c>
      <c r="C6" s="26" t="s">
        <v>71</v>
      </c>
      <c r="D6" s="127" t="s">
        <v>70</v>
      </c>
      <c r="E6" s="26">
        <v>22</v>
      </c>
      <c r="F6" s="26">
        <v>4</v>
      </c>
      <c r="G6" s="129">
        <v>10</v>
      </c>
      <c r="H6" s="128">
        <v>36</v>
      </c>
      <c r="I6" s="128">
        <v>147</v>
      </c>
      <c r="J6" s="128">
        <v>79</v>
      </c>
      <c r="K6" s="128">
        <v>28</v>
      </c>
      <c r="L6" s="128">
        <v>26</v>
      </c>
      <c r="M6" s="26">
        <v>14</v>
      </c>
      <c r="N6" s="33">
        <v>0.65900000000000003</v>
      </c>
      <c r="O6" s="31"/>
      <c r="P6" s="19"/>
      <c r="Q6" s="26" t="s">
        <v>72</v>
      </c>
      <c r="R6" s="19" t="s">
        <v>74</v>
      </c>
      <c r="S6" s="26" t="s">
        <v>72</v>
      </c>
      <c r="T6" s="25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165"/>
      <c r="AH6" s="165"/>
      <c r="AI6" s="165"/>
      <c r="AJ6" s="165"/>
      <c r="AK6" s="25"/>
      <c r="AL6" s="128">
        <v>1</v>
      </c>
      <c r="AM6" s="128">
        <v>1</v>
      </c>
      <c r="AN6" s="128"/>
      <c r="AO6" s="129"/>
      <c r="AP6" s="130"/>
      <c r="AQ6" s="128"/>
      <c r="AR6" s="41"/>
    </row>
    <row r="7" spans="1:44" s="4" customFormat="1" ht="15" customHeight="1" x14ac:dyDescent="0.25">
      <c r="A7" s="2"/>
      <c r="B7" s="26">
        <v>1985</v>
      </c>
      <c r="C7" s="26" t="s">
        <v>71</v>
      </c>
      <c r="D7" s="127" t="s">
        <v>70</v>
      </c>
      <c r="E7" s="26">
        <v>22</v>
      </c>
      <c r="F7" s="26">
        <v>2</v>
      </c>
      <c r="G7" s="129">
        <v>19</v>
      </c>
      <c r="H7" s="128">
        <v>26</v>
      </c>
      <c r="I7" s="128">
        <v>155</v>
      </c>
      <c r="J7" s="128">
        <v>62</v>
      </c>
      <c r="K7" s="128">
        <v>42</v>
      </c>
      <c r="L7" s="128">
        <v>30</v>
      </c>
      <c r="M7" s="26">
        <v>21</v>
      </c>
      <c r="N7" s="33">
        <v>0.65100000000000002</v>
      </c>
      <c r="O7" s="31"/>
      <c r="P7" s="19" t="s">
        <v>250</v>
      </c>
      <c r="Q7" s="19" t="s">
        <v>76</v>
      </c>
      <c r="R7" s="19" t="s">
        <v>77</v>
      </c>
      <c r="S7" s="26" t="s">
        <v>72</v>
      </c>
      <c r="T7" s="25"/>
      <c r="U7" s="26"/>
      <c r="V7" s="26"/>
      <c r="W7" s="26"/>
      <c r="X7" s="26"/>
      <c r="Y7" s="26"/>
      <c r="Z7" s="29"/>
      <c r="AA7" s="25"/>
      <c r="AB7" s="19"/>
      <c r="AC7" s="19"/>
      <c r="AD7" s="19"/>
      <c r="AE7" s="19"/>
      <c r="AF7" s="25"/>
      <c r="AG7" s="165"/>
      <c r="AH7" s="165"/>
      <c r="AI7" s="165"/>
      <c r="AJ7" s="165"/>
      <c r="AK7" s="25"/>
      <c r="AL7" s="128">
        <v>1</v>
      </c>
      <c r="AM7" s="128">
        <v>1</v>
      </c>
      <c r="AN7" s="128"/>
      <c r="AO7" s="129"/>
      <c r="AP7" s="130"/>
      <c r="AQ7" s="128"/>
      <c r="AR7" s="41"/>
    </row>
    <row r="8" spans="1:44" s="4" customFormat="1" ht="15" customHeight="1" x14ac:dyDescent="0.25">
      <c r="A8" s="2"/>
      <c r="B8" s="26">
        <v>1986</v>
      </c>
      <c r="C8" s="26" t="s">
        <v>77</v>
      </c>
      <c r="D8" s="127" t="s">
        <v>70</v>
      </c>
      <c r="E8" s="26">
        <v>22</v>
      </c>
      <c r="F8" s="26">
        <v>2</v>
      </c>
      <c r="G8" s="129">
        <v>12</v>
      </c>
      <c r="H8" s="128">
        <v>34</v>
      </c>
      <c r="I8" s="128">
        <v>145</v>
      </c>
      <c r="J8" s="128">
        <v>41</v>
      </c>
      <c r="K8" s="128">
        <v>55</v>
      </c>
      <c r="L8" s="128">
        <v>35</v>
      </c>
      <c r="M8" s="26">
        <v>14</v>
      </c>
      <c r="N8" s="33">
        <v>0.64400000000000002</v>
      </c>
      <c r="O8" s="31"/>
      <c r="P8" s="19"/>
      <c r="Q8" s="19" t="s">
        <v>75</v>
      </c>
      <c r="R8" s="19" t="s">
        <v>251</v>
      </c>
      <c r="S8" s="19" t="s">
        <v>75</v>
      </c>
      <c r="T8" s="25"/>
      <c r="U8" s="26"/>
      <c r="V8" s="26"/>
      <c r="W8" s="26"/>
      <c r="X8" s="26"/>
      <c r="Y8" s="26"/>
      <c r="Z8" s="29"/>
      <c r="AA8" s="25"/>
      <c r="AB8" s="19"/>
      <c r="AC8" s="19"/>
      <c r="AD8" s="19"/>
      <c r="AE8" s="19"/>
      <c r="AF8" s="25"/>
      <c r="AG8" s="165"/>
      <c r="AH8" s="165"/>
      <c r="AI8" s="165"/>
      <c r="AJ8" s="165"/>
      <c r="AK8" s="25"/>
      <c r="AL8" s="128">
        <v>1</v>
      </c>
      <c r="AM8" s="128">
        <v>1</v>
      </c>
      <c r="AN8" s="128"/>
      <c r="AO8" s="129"/>
      <c r="AP8" s="130"/>
      <c r="AQ8" s="128"/>
      <c r="AR8" s="41"/>
    </row>
    <row r="9" spans="1:44" s="4" customFormat="1" ht="15" customHeight="1" x14ac:dyDescent="0.25">
      <c r="A9" s="2"/>
      <c r="B9" s="26">
        <v>1987</v>
      </c>
      <c r="C9" s="26" t="s">
        <v>69</v>
      </c>
      <c r="D9" s="127" t="s">
        <v>70</v>
      </c>
      <c r="E9" s="26">
        <v>22</v>
      </c>
      <c r="F9" s="26">
        <v>0</v>
      </c>
      <c r="G9" s="28">
        <v>12</v>
      </c>
      <c r="H9" s="26">
        <v>25</v>
      </c>
      <c r="I9" s="26">
        <v>140</v>
      </c>
      <c r="J9" s="26">
        <v>55</v>
      </c>
      <c r="K9" s="26">
        <v>43</v>
      </c>
      <c r="L9" s="26">
        <v>30</v>
      </c>
      <c r="M9" s="26">
        <v>12</v>
      </c>
      <c r="N9" s="33">
        <v>0.67</v>
      </c>
      <c r="O9" s="31"/>
      <c r="P9" s="19"/>
      <c r="Q9" s="19" t="s">
        <v>251</v>
      </c>
      <c r="R9" s="19" t="s">
        <v>253</v>
      </c>
      <c r="S9" s="26" t="s">
        <v>69</v>
      </c>
      <c r="T9" s="25"/>
      <c r="U9" s="131">
        <v>5</v>
      </c>
      <c r="V9" s="131">
        <v>0</v>
      </c>
      <c r="W9" s="132">
        <v>1</v>
      </c>
      <c r="X9" s="131">
        <v>4</v>
      </c>
      <c r="Y9" s="131">
        <v>44</v>
      </c>
      <c r="Z9" s="29">
        <v>0.77192982456140347</v>
      </c>
      <c r="AA9" s="25"/>
      <c r="AB9" s="19"/>
      <c r="AC9" s="19" t="s">
        <v>71</v>
      </c>
      <c r="AD9" s="19"/>
      <c r="AE9" s="26" t="s">
        <v>73</v>
      </c>
      <c r="AF9" s="25"/>
      <c r="AG9" s="165" t="s">
        <v>211</v>
      </c>
      <c r="AH9" s="165" t="s">
        <v>212</v>
      </c>
      <c r="AI9" s="165" t="s">
        <v>213</v>
      </c>
      <c r="AJ9" s="165"/>
      <c r="AK9" s="25"/>
      <c r="AL9" s="26">
        <v>1</v>
      </c>
      <c r="AM9" s="26">
        <v>1</v>
      </c>
      <c r="AN9" s="26">
        <v>1</v>
      </c>
      <c r="AO9" s="26"/>
      <c r="AP9" s="26"/>
      <c r="AQ9" s="26">
        <v>1</v>
      </c>
      <c r="AR9" s="41"/>
    </row>
    <row r="10" spans="1:44" s="4" customFormat="1" ht="15" customHeight="1" x14ac:dyDescent="0.25">
      <c r="A10" s="2"/>
      <c r="B10" s="26">
        <v>1988</v>
      </c>
      <c r="C10" s="26" t="s">
        <v>78</v>
      </c>
      <c r="D10" s="127" t="s">
        <v>70</v>
      </c>
      <c r="E10" s="26">
        <v>22</v>
      </c>
      <c r="F10" s="26">
        <v>0</v>
      </c>
      <c r="G10" s="28">
        <v>7</v>
      </c>
      <c r="H10" s="26">
        <v>34</v>
      </c>
      <c r="I10" s="26">
        <v>153</v>
      </c>
      <c r="J10" s="26">
        <v>48</v>
      </c>
      <c r="K10" s="26">
        <v>63</v>
      </c>
      <c r="L10" s="26">
        <v>35</v>
      </c>
      <c r="M10" s="26">
        <v>7</v>
      </c>
      <c r="N10" s="33">
        <v>0.68</v>
      </c>
      <c r="O10" s="31"/>
      <c r="P10" s="19"/>
      <c r="Q10" s="19" t="s">
        <v>79</v>
      </c>
      <c r="R10" s="19" t="s">
        <v>256</v>
      </c>
      <c r="S10" s="26" t="s">
        <v>72</v>
      </c>
      <c r="T10" s="25"/>
      <c r="U10" s="26">
        <v>2</v>
      </c>
      <c r="V10" s="26">
        <v>0</v>
      </c>
      <c r="W10" s="28">
        <v>0</v>
      </c>
      <c r="X10" s="26">
        <v>0</v>
      </c>
      <c r="Y10" s="26">
        <v>10</v>
      </c>
      <c r="Z10" s="29">
        <v>0.38461538461538464</v>
      </c>
      <c r="AA10" s="25"/>
      <c r="AB10" s="19"/>
      <c r="AC10" s="19"/>
      <c r="AD10" s="19"/>
      <c r="AE10" s="19"/>
      <c r="AF10" s="25"/>
      <c r="AG10" s="165" t="s">
        <v>214</v>
      </c>
      <c r="AH10" s="165"/>
      <c r="AI10" s="165"/>
      <c r="AJ10" s="165"/>
      <c r="AK10" s="25"/>
      <c r="AL10" s="26">
        <v>1</v>
      </c>
      <c r="AM10" s="26">
        <v>1</v>
      </c>
      <c r="AN10" s="26"/>
      <c r="AO10" s="26"/>
      <c r="AP10" s="26"/>
      <c r="AQ10" s="26"/>
      <c r="AR10" s="41"/>
    </row>
    <row r="11" spans="1:44" s="4" customFormat="1" ht="15" customHeight="1" x14ac:dyDescent="0.25">
      <c r="A11" s="2"/>
      <c r="B11" s="26">
        <v>1989</v>
      </c>
      <c r="C11" s="26" t="s">
        <v>69</v>
      </c>
      <c r="D11" s="127" t="s">
        <v>70</v>
      </c>
      <c r="E11" s="26">
        <v>22</v>
      </c>
      <c r="F11" s="28">
        <v>4</v>
      </c>
      <c r="G11" s="28">
        <v>10</v>
      </c>
      <c r="H11" s="28">
        <v>30</v>
      </c>
      <c r="I11" s="26">
        <v>158</v>
      </c>
      <c r="J11" s="26">
        <v>45</v>
      </c>
      <c r="K11" s="26">
        <v>54</v>
      </c>
      <c r="L11" s="26">
        <v>45</v>
      </c>
      <c r="M11" s="26">
        <v>14</v>
      </c>
      <c r="N11" s="33">
        <v>0.66100000000000003</v>
      </c>
      <c r="O11" s="31"/>
      <c r="P11" s="19"/>
      <c r="Q11" s="19" t="s">
        <v>79</v>
      </c>
      <c r="R11" s="19" t="s">
        <v>71</v>
      </c>
      <c r="S11" s="26" t="s">
        <v>73</v>
      </c>
      <c r="T11" s="25"/>
      <c r="U11" s="26">
        <v>7</v>
      </c>
      <c r="V11" s="28">
        <v>1</v>
      </c>
      <c r="W11" s="28">
        <v>6</v>
      </c>
      <c r="X11" s="28">
        <v>7</v>
      </c>
      <c r="Y11" s="26">
        <v>54</v>
      </c>
      <c r="Z11" s="29">
        <v>0.62790697674418605</v>
      </c>
      <c r="AA11" s="25"/>
      <c r="AB11" s="19" t="s">
        <v>71</v>
      </c>
      <c r="AC11" s="19" t="s">
        <v>78</v>
      </c>
      <c r="AD11" s="19" t="s">
        <v>75</v>
      </c>
      <c r="AE11" s="26" t="s">
        <v>73</v>
      </c>
      <c r="AF11" s="25"/>
      <c r="AG11" s="165" t="s">
        <v>215</v>
      </c>
      <c r="AH11" s="165" t="s">
        <v>216</v>
      </c>
      <c r="AI11" s="165" t="s">
        <v>217</v>
      </c>
      <c r="AJ11" s="165"/>
      <c r="AK11" s="25"/>
      <c r="AL11" s="26">
        <v>1</v>
      </c>
      <c r="AM11" s="26">
        <v>1</v>
      </c>
      <c r="AN11" s="26"/>
      <c r="AO11" s="26"/>
      <c r="AP11" s="26"/>
      <c r="AQ11" s="26">
        <v>1</v>
      </c>
      <c r="AR11" s="41"/>
    </row>
    <row r="12" spans="1:44" s="4" customFormat="1" ht="15" customHeight="1" x14ac:dyDescent="0.25">
      <c r="A12" s="2"/>
      <c r="B12" s="128">
        <v>1990</v>
      </c>
      <c r="C12" s="128" t="s">
        <v>69</v>
      </c>
      <c r="D12" s="133" t="s">
        <v>70</v>
      </c>
      <c r="E12" s="128">
        <v>26</v>
      </c>
      <c r="F12" s="128">
        <v>2</v>
      </c>
      <c r="G12" s="129">
        <v>15</v>
      </c>
      <c r="H12" s="128">
        <v>32</v>
      </c>
      <c r="I12" s="128">
        <v>171</v>
      </c>
      <c r="J12" s="128">
        <v>36</v>
      </c>
      <c r="K12" s="128">
        <v>59</v>
      </c>
      <c r="L12" s="128">
        <v>59</v>
      </c>
      <c r="M12" s="128">
        <v>17</v>
      </c>
      <c r="N12" s="33">
        <v>0.66</v>
      </c>
      <c r="O12" s="31"/>
      <c r="P12" s="19"/>
      <c r="Q12" s="19" t="s">
        <v>77</v>
      </c>
      <c r="R12" s="19" t="s">
        <v>252</v>
      </c>
      <c r="S12" s="26" t="s">
        <v>72</v>
      </c>
      <c r="T12" s="25"/>
      <c r="U12" s="26">
        <v>7</v>
      </c>
      <c r="V12" s="26">
        <v>0</v>
      </c>
      <c r="W12" s="28">
        <v>2</v>
      </c>
      <c r="X12" s="26">
        <v>7</v>
      </c>
      <c r="Y12" s="26">
        <v>47</v>
      </c>
      <c r="Z12" s="29">
        <v>0.66200000000000003</v>
      </c>
      <c r="AA12" s="25"/>
      <c r="AB12" s="19"/>
      <c r="AC12" s="19" t="s">
        <v>75</v>
      </c>
      <c r="AD12" s="19"/>
      <c r="AE12" s="19" t="s">
        <v>74</v>
      </c>
      <c r="AF12" s="25"/>
      <c r="AG12" s="165" t="s">
        <v>218</v>
      </c>
      <c r="AH12" s="165" t="s">
        <v>219</v>
      </c>
      <c r="AI12" s="165" t="s">
        <v>220</v>
      </c>
      <c r="AJ12" s="165"/>
      <c r="AK12" s="25"/>
      <c r="AL12" s="128">
        <v>1</v>
      </c>
      <c r="AM12" s="128">
        <v>1</v>
      </c>
      <c r="AN12" s="128"/>
      <c r="AO12" s="129"/>
      <c r="AP12" s="130"/>
      <c r="AQ12" s="128">
        <v>1</v>
      </c>
      <c r="AR12" s="41"/>
    </row>
    <row r="13" spans="1:44" s="4" customFormat="1" ht="15" customHeight="1" x14ac:dyDescent="0.25">
      <c r="A13" s="2"/>
      <c r="B13" s="26">
        <v>1991</v>
      </c>
      <c r="C13" s="26">
        <v>4</v>
      </c>
      <c r="D13" s="127" t="s">
        <v>70</v>
      </c>
      <c r="E13" s="26">
        <v>26</v>
      </c>
      <c r="F13" s="26">
        <v>3</v>
      </c>
      <c r="G13" s="26">
        <v>13</v>
      </c>
      <c r="H13" s="26">
        <v>31</v>
      </c>
      <c r="I13" s="26">
        <v>208</v>
      </c>
      <c r="J13" s="26">
        <v>40</v>
      </c>
      <c r="K13" s="26">
        <v>82</v>
      </c>
      <c r="L13" s="26">
        <v>70</v>
      </c>
      <c r="M13" s="26">
        <v>16</v>
      </c>
      <c r="N13" s="33">
        <v>0.72499999999999998</v>
      </c>
      <c r="O13" s="31"/>
      <c r="P13" s="19"/>
      <c r="Q13" s="19" t="s">
        <v>76</v>
      </c>
      <c r="R13" s="19" t="s">
        <v>253</v>
      </c>
      <c r="S13" s="26" t="s">
        <v>73</v>
      </c>
      <c r="T13" s="25"/>
      <c r="U13" s="26">
        <v>7</v>
      </c>
      <c r="V13" s="26">
        <v>2</v>
      </c>
      <c r="W13" s="28">
        <v>6</v>
      </c>
      <c r="X13" s="26">
        <v>5</v>
      </c>
      <c r="Y13" s="26">
        <v>54</v>
      </c>
      <c r="Z13" s="29">
        <v>0.70129870129870131</v>
      </c>
      <c r="AA13" s="25"/>
      <c r="AB13" s="19" t="s">
        <v>78</v>
      </c>
      <c r="AC13" s="19"/>
      <c r="AD13" s="19"/>
      <c r="AE13" s="26" t="s">
        <v>73</v>
      </c>
      <c r="AF13" s="25"/>
      <c r="AG13" s="165" t="s">
        <v>221</v>
      </c>
      <c r="AH13" s="165" t="s">
        <v>219</v>
      </c>
      <c r="AI13" s="165" t="s">
        <v>222</v>
      </c>
      <c r="AJ13" s="165"/>
      <c r="AK13" s="25"/>
      <c r="AL13" s="26">
        <v>1</v>
      </c>
      <c r="AM13" s="26">
        <v>1</v>
      </c>
      <c r="AN13" s="26"/>
      <c r="AO13" s="26"/>
      <c r="AP13" s="26"/>
      <c r="AQ13" s="26"/>
      <c r="AR13" s="41"/>
    </row>
    <row r="14" spans="1:44" s="4" customFormat="1" ht="15" customHeight="1" x14ac:dyDescent="0.25">
      <c r="A14" s="2"/>
      <c r="B14" s="26">
        <v>1992</v>
      </c>
      <c r="C14" s="26" t="s">
        <v>72</v>
      </c>
      <c r="D14" s="127" t="s">
        <v>70</v>
      </c>
      <c r="E14" s="26">
        <v>26</v>
      </c>
      <c r="F14" s="26">
        <v>4</v>
      </c>
      <c r="G14" s="26">
        <v>13</v>
      </c>
      <c r="H14" s="26">
        <v>43</v>
      </c>
      <c r="I14" s="26">
        <v>241</v>
      </c>
      <c r="J14" s="26">
        <v>22</v>
      </c>
      <c r="K14" s="26">
        <v>113</v>
      </c>
      <c r="L14" s="26">
        <v>89</v>
      </c>
      <c r="M14" s="26">
        <v>17</v>
      </c>
      <c r="N14" s="33">
        <v>0.75800000000000001</v>
      </c>
      <c r="O14" s="31"/>
      <c r="P14" s="19"/>
      <c r="Q14" s="19" t="s">
        <v>75</v>
      </c>
      <c r="R14" s="19" t="s">
        <v>251</v>
      </c>
      <c r="S14" s="26" t="s">
        <v>73</v>
      </c>
      <c r="T14" s="25"/>
      <c r="U14" s="26">
        <v>7</v>
      </c>
      <c r="V14" s="26">
        <v>1</v>
      </c>
      <c r="W14" s="28">
        <v>5</v>
      </c>
      <c r="X14" s="26">
        <v>9</v>
      </c>
      <c r="Y14" s="26">
        <v>54</v>
      </c>
      <c r="Z14" s="29">
        <v>0.65853658536585369</v>
      </c>
      <c r="AA14" s="25"/>
      <c r="AB14" s="19" t="s">
        <v>77</v>
      </c>
      <c r="AC14" s="26" t="s">
        <v>69</v>
      </c>
      <c r="AD14" s="19" t="s">
        <v>79</v>
      </c>
      <c r="AE14" s="26" t="s">
        <v>73</v>
      </c>
      <c r="AF14" s="25"/>
      <c r="AG14" s="165" t="s">
        <v>223</v>
      </c>
      <c r="AH14" s="165" t="s">
        <v>218</v>
      </c>
      <c r="AI14" s="165"/>
      <c r="AJ14" s="165" t="s">
        <v>224</v>
      </c>
      <c r="AK14" s="25"/>
      <c r="AL14" s="26">
        <v>1</v>
      </c>
      <c r="AM14" s="26">
        <v>1</v>
      </c>
      <c r="AN14" s="26"/>
      <c r="AO14" s="26"/>
      <c r="AP14" s="26">
        <v>1</v>
      </c>
      <c r="AQ14" s="26"/>
      <c r="AR14" s="41"/>
    </row>
    <row r="15" spans="1:44" s="4" customFormat="1" ht="15" customHeight="1" x14ac:dyDescent="0.25">
      <c r="A15" s="2"/>
      <c r="B15" s="26">
        <v>1993</v>
      </c>
      <c r="C15" s="26" t="s">
        <v>74</v>
      </c>
      <c r="D15" s="127" t="s">
        <v>70</v>
      </c>
      <c r="E15" s="26">
        <v>28</v>
      </c>
      <c r="F15" s="26">
        <v>3</v>
      </c>
      <c r="G15" s="26">
        <v>11</v>
      </c>
      <c r="H15" s="26">
        <v>45</v>
      </c>
      <c r="I15" s="26">
        <v>213</v>
      </c>
      <c r="J15" s="26">
        <v>34</v>
      </c>
      <c r="K15" s="26">
        <v>77</v>
      </c>
      <c r="L15" s="26">
        <v>88</v>
      </c>
      <c r="M15" s="26">
        <v>14</v>
      </c>
      <c r="N15" s="33">
        <v>0.70099999999999996</v>
      </c>
      <c r="O15" s="31"/>
      <c r="P15" s="19"/>
      <c r="Q15" s="19" t="s">
        <v>77</v>
      </c>
      <c r="R15" s="19" t="s">
        <v>239</v>
      </c>
      <c r="S15" s="26" t="s">
        <v>69</v>
      </c>
      <c r="T15" s="25"/>
      <c r="U15" s="26">
        <v>4</v>
      </c>
      <c r="V15" s="26">
        <v>0</v>
      </c>
      <c r="W15" s="28">
        <v>1</v>
      </c>
      <c r="X15" s="26">
        <v>2</v>
      </c>
      <c r="Y15" s="26">
        <v>24</v>
      </c>
      <c r="Z15" s="29">
        <v>0.58536585365853655</v>
      </c>
      <c r="AA15" s="25"/>
      <c r="AB15" s="19"/>
      <c r="AC15" s="19"/>
      <c r="AD15" s="19"/>
      <c r="AE15" s="19"/>
      <c r="AF15" s="25"/>
      <c r="AG15" s="165" t="s">
        <v>225</v>
      </c>
      <c r="AH15" s="165"/>
      <c r="AI15" s="165"/>
      <c r="AJ15" s="165"/>
      <c r="AK15" s="25"/>
      <c r="AL15" s="26">
        <v>1</v>
      </c>
      <c r="AM15" s="26"/>
      <c r="AN15" s="26"/>
      <c r="AO15" s="26"/>
      <c r="AP15" s="26"/>
      <c r="AQ15" s="26"/>
      <c r="AR15" s="41"/>
    </row>
    <row r="16" spans="1:44" s="4" customFormat="1" ht="15" customHeight="1" x14ac:dyDescent="0.25">
      <c r="A16" s="2"/>
      <c r="B16" s="26">
        <v>1994</v>
      </c>
      <c r="C16" s="26" t="s">
        <v>72</v>
      </c>
      <c r="D16" s="127" t="s">
        <v>70</v>
      </c>
      <c r="E16" s="26">
        <v>34</v>
      </c>
      <c r="F16" s="26">
        <v>4</v>
      </c>
      <c r="G16" s="26">
        <v>19</v>
      </c>
      <c r="H16" s="26">
        <v>43</v>
      </c>
      <c r="I16" s="26">
        <v>218</v>
      </c>
      <c r="J16" s="26">
        <v>32</v>
      </c>
      <c r="K16" s="26">
        <v>92</v>
      </c>
      <c r="L16" s="26">
        <v>71</v>
      </c>
      <c r="M16" s="26">
        <v>23</v>
      </c>
      <c r="N16" s="33">
        <v>0.64100000000000001</v>
      </c>
      <c r="O16" s="31"/>
      <c r="P16" s="19" t="s">
        <v>254</v>
      </c>
      <c r="Q16" s="19" t="s">
        <v>77</v>
      </c>
      <c r="R16" s="19" t="s">
        <v>71</v>
      </c>
      <c r="S16" s="26" t="s">
        <v>69</v>
      </c>
      <c r="T16" s="25"/>
      <c r="U16" s="26">
        <v>4</v>
      </c>
      <c r="V16" s="26">
        <v>0</v>
      </c>
      <c r="W16" s="28">
        <v>1</v>
      </c>
      <c r="X16" s="26">
        <v>1</v>
      </c>
      <c r="Y16" s="26">
        <v>23</v>
      </c>
      <c r="Z16" s="29">
        <v>0.53488372093023251</v>
      </c>
      <c r="AA16" s="25"/>
      <c r="AB16" s="19"/>
      <c r="AC16" s="19"/>
      <c r="AD16" s="19"/>
      <c r="AE16" s="19" t="s">
        <v>78</v>
      </c>
      <c r="AF16" s="25"/>
      <c r="AG16" s="165"/>
      <c r="AH16" s="165" t="s">
        <v>226</v>
      </c>
      <c r="AI16" s="165"/>
      <c r="AJ16" s="165" t="s">
        <v>227</v>
      </c>
      <c r="AK16" s="25"/>
      <c r="AL16" s="26"/>
      <c r="AM16" s="26"/>
      <c r="AN16" s="26"/>
      <c r="AO16" s="26"/>
      <c r="AP16" s="26">
        <v>1</v>
      </c>
      <c r="AQ16" s="26"/>
      <c r="AR16" s="41"/>
    </row>
    <row r="17" spans="1:44" s="4" customFormat="1" ht="15" customHeight="1" x14ac:dyDescent="0.25">
      <c r="A17" s="2"/>
      <c r="B17" s="26">
        <v>1995</v>
      </c>
      <c r="C17" s="26" t="s">
        <v>79</v>
      </c>
      <c r="D17" s="127" t="s">
        <v>70</v>
      </c>
      <c r="E17" s="26">
        <v>27</v>
      </c>
      <c r="F17" s="26">
        <v>0</v>
      </c>
      <c r="G17" s="26">
        <v>16</v>
      </c>
      <c r="H17" s="26">
        <v>9</v>
      </c>
      <c r="I17" s="26">
        <v>89</v>
      </c>
      <c r="J17" s="26">
        <v>12</v>
      </c>
      <c r="K17" s="26">
        <v>23</v>
      </c>
      <c r="L17" s="26">
        <v>38</v>
      </c>
      <c r="M17" s="26">
        <v>16</v>
      </c>
      <c r="N17" s="33">
        <v>0.503</v>
      </c>
      <c r="O17" s="31"/>
      <c r="P17" s="19"/>
      <c r="Q17" s="19"/>
      <c r="R17" s="19"/>
      <c r="S17" s="19"/>
      <c r="T17" s="25"/>
      <c r="U17" s="26">
        <v>10</v>
      </c>
      <c r="V17" s="26">
        <v>0</v>
      </c>
      <c r="W17" s="28">
        <v>0</v>
      </c>
      <c r="X17" s="26">
        <v>2</v>
      </c>
      <c r="Y17" s="26">
        <v>23</v>
      </c>
      <c r="Z17" s="29">
        <v>0.34848484848484851</v>
      </c>
      <c r="AA17" s="25"/>
      <c r="AB17" s="19"/>
      <c r="AC17" s="19"/>
      <c r="AD17" s="19"/>
      <c r="AE17" s="19"/>
      <c r="AF17" s="25"/>
      <c r="AG17" s="165" t="s">
        <v>228</v>
      </c>
      <c r="AH17" s="165" t="s">
        <v>229</v>
      </c>
      <c r="AI17" s="165" t="s">
        <v>230</v>
      </c>
      <c r="AJ17" s="165"/>
      <c r="AK17" s="25"/>
      <c r="AL17" s="26"/>
      <c r="AM17" s="26"/>
      <c r="AN17" s="26"/>
      <c r="AO17" s="26"/>
      <c r="AP17" s="26"/>
      <c r="AQ17" s="26"/>
      <c r="AR17" s="41"/>
    </row>
    <row r="18" spans="1:44" s="4" customFormat="1" ht="15" customHeight="1" x14ac:dyDescent="0.25">
      <c r="A18" s="2"/>
      <c r="B18" s="34">
        <v>1996</v>
      </c>
      <c r="C18" s="34" t="s">
        <v>79</v>
      </c>
      <c r="D18" s="134" t="s">
        <v>80</v>
      </c>
      <c r="E18" s="34"/>
      <c r="F18" s="135" t="s">
        <v>81</v>
      </c>
      <c r="G18" s="66"/>
      <c r="H18" s="65"/>
      <c r="I18" s="34"/>
      <c r="J18" s="34"/>
      <c r="K18" s="34"/>
      <c r="L18" s="34"/>
      <c r="M18" s="34"/>
      <c r="N18" s="136"/>
      <c r="O18" s="31"/>
      <c r="P18" s="19"/>
      <c r="Q18" s="19"/>
      <c r="R18" s="19"/>
      <c r="S18" s="19"/>
      <c r="T18" s="25"/>
      <c r="U18" s="26"/>
      <c r="V18" s="26"/>
      <c r="W18" s="26"/>
      <c r="X18" s="26"/>
      <c r="Y18" s="26"/>
      <c r="Z18" s="29"/>
      <c r="AA18" s="25"/>
      <c r="AB18" s="19"/>
      <c r="AC18" s="19"/>
      <c r="AD18" s="19"/>
      <c r="AE18" s="19"/>
      <c r="AF18" s="25"/>
      <c r="AG18" s="165"/>
      <c r="AH18" s="165"/>
      <c r="AI18" s="165"/>
      <c r="AJ18" s="165"/>
      <c r="AK18" s="25"/>
      <c r="AL18" s="26"/>
      <c r="AM18" s="26"/>
      <c r="AN18" s="26"/>
      <c r="AO18" s="26"/>
      <c r="AP18" s="26"/>
      <c r="AQ18" s="26"/>
      <c r="AR18" s="41"/>
    </row>
    <row r="19" spans="1:44" s="4" customFormat="1" ht="15" customHeight="1" x14ac:dyDescent="0.25">
      <c r="A19" s="1"/>
      <c r="B19" s="17" t="s">
        <v>7</v>
      </c>
      <c r="C19" s="18"/>
      <c r="D19" s="16"/>
      <c r="E19" s="19">
        <v>341</v>
      </c>
      <c r="F19" s="19">
        <v>30</v>
      </c>
      <c r="G19" s="19">
        <v>176</v>
      </c>
      <c r="H19" s="19">
        <v>464</v>
      </c>
      <c r="I19" s="19">
        <v>2275</v>
      </c>
      <c r="J19" s="19">
        <v>622</v>
      </c>
      <c r="K19" s="19">
        <v>788</v>
      </c>
      <c r="L19" s="19">
        <v>659</v>
      </c>
      <c r="M19" s="19">
        <v>206</v>
      </c>
      <c r="N19" s="35">
        <v>0.66100000000000003</v>
      </c>
      <c r="O19" s="25"/>
      <c r="P19" s="93" t="s">
        <v>56</v>
      </c>
      <c r="Q19" s="93" t="s">
        <v>255</v>
      </c>
      <c r="R19" s="93" t="s">
        <v>92</v>
      </c>
      <c r="S19" s="93" t="s">
        <v>93</v>
      </c>
      <c r="T19" s="25"/>
      <c r="U19" s="19">
        <v>65</v>
      </c>
      <c r="V19" s="19">
        <v>4</v>
      </c>
      <c r="W19" s="19">
        <v>27</v>
      </c>
      <c r="X19" s="19">
        <v>51</v>
      </c>
      <c r="Y19" s="19">
        <v>392</v>
      </c>
      <c r="Z19" s="35">
        <v>0.59399999999999997</v>
      </c>
      <c r="AA19" s="123">
        <f>SUM(AA4:AA18)</f>
        <v>0</v>
      </c>
      <c r="AB19" s="93" t="s">
        <v>56</v>
      </c>
      <c r="AC19" s="93" t="s">
        <v>258</v>
      </c>
      <c r="AD19" s="93" t="s">
        <v>56</v>
      </c>
      <c r="AE19" s="93" t="s">
        <v>259</v>
      </c>
      <c r="AF19" s="25"/>
      <c r="AG19" s="93" t="s">
        <v>99</v>
      </c>
      <c r="AH19" s="93" t="s">
        <v>205</v>
      </c>
      <c r="AI19" s="93" t="s">
        <v>113</v>
      </c>
      <c r="AJ19" s="93" t="s">
        <v>140</v>
      </c>
      <c r="AK19" s="25"/>
      <c r="AL19" s="19">
        <v>11</v>
      </c>
      <c r="AM19" s="19">
        <v>10</v>
      </c>
      <c r="AN19" s="19">
        <v>1</v>
      </c>
      <c r="AO19" s="19">
        <v>0</v>
      </c>
      <c r="AP19" s="19">
        <v>3</v>
      </c>
      <c r="AQ19" s="19">
        <v>4</v>
      </c>
      <c r="AR19" s="41"/>
    </row>
    <row r="20" spans="1:44" s="4" customFormat="1" ht="15" customHeight="1" x14ac:dyDescent="0.25">
      <c r="A20" s="1"/>
      <c r="B20" s="17" t="s">
        <v>436</v>
      </c>
      <c r="C20" s="18"/>
      <c r="D20" s="16"/>
      <c r="E20" s="18"/>
      <c r="F20" s="15" t="s">
        <v>272</v>
      </c>
      <c r="G20" s="15"/>
      <c r="H20" s="15" t="s">
        <v>250</v>
      </c>
      <c r="I20" s="15" t="s">
        <v>249</v>
      </c>
      <c r="J20" s="15"/>
      <c r="K20" s="15"/>
      <c r="L20" s="15"/>
      <c r="M20" s="15"/>
      <c r="N20" s="115"/>
      <c r="O20" s="25"/>
      <c r="P20" s="23"/>
      <c r="Q20" s="21"/>
      <c r="R20" s="116"/>
      <c r="S20" s="117"/>
      <c r="T20" s="25"/>
      <c r="U20" s="18"/>
      <c r="V20" s="15" t="s">
        <v>273</v>
      </c>
      <c r="W20" s="15" t="s">
        <v>274</v>
      </c>
      <c r="X20" s="15" t="s">
        <v>275</v>
      </c>
      <c r="Y20" s="15" t="s">
        <v>276</v>
      </c>
      <c r="Z20" s="16"/>
      <c r="AA20" s="25"/>
      <c r="AB20" s="118"/>
      <c r="AC20" s="119"/>
      <c r="AD20" s="116"/>
      <c r="AE20" s="117"/>
      <c r="AF20" s="25"/>
      <c r="AG20" s="120">
        <v>0.75</v>
      </c>
      <c r="AH20" s="121">
        <v>0.28599999999999998</v>
      </c>
      <c r="AI20" s="121">
        <v>0.6</v>
      </c>
      <c r="AJ20" s="122">
        <v>0</v>
      </c>
      <c r="AK20" s="25"/>
      <c r="AL20" s="18"/>
      <c r="AM20" s="15"/>
      <c r="AN20" s="15"/>
      <c r="AO20" s="15"/>
      <c r="AP20" s="15"/>
      <c r="AQ20" s="16"/>
      <c r="AR20" s="41"/>
    </row>
    <row r="21" spans="1:44" ht="15" customHeight="1" x14ac:dyDescent="0.25">
      <c r="A21" s="2"/>
      <c r="B21" s="27" t="s">
        <v>2</v>
      </c>
      <c r="C21" s="30"/>
      <c r="D21" s="36">
        <v>2143.333333333333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7"/>
      <c r="P21" s="25"/>
      <c r="Q21" s="25"/>
      <c r="R21" s="25"/>
      <c r="S21" s="25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25"/>
      <c r="AG21" s="37"/>
      <c r="AH21" s="37"/>
      <c r="AI21" s="37"/>
      <c r="AJ21" s="37"/>
      <c r="AK21" s="25"/>
      <c r="AL21" s="37"/>
      <c r="AM21" s="37"/>
      <c r="AN21" s="37"/>
      <c r="AO21" s="37"/>
      <c r="AP21" s="37"/>
      <c r="AQ21" s="37"/>
      <c r="AR21" s="41"/>
    </row>
    <row r="22" spans="1:44" s="4" customFormat="1" ht="15" customHeight="1" x14ac:dyDescent="0.25">
      <c r="A22" s="2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1"/>
      <c r="P22" s="31"/>
      <c r="Q22" s="31"/>
      <c r="R22" s="31"/>
      <c r="S22" s="31"/>
      <c r="T22" s="31"/>
      <c r="U22" s="37"/>
      <c r="V22" s="40"/>
      <c r="W22" s="37"/>
      <c r="X22" s="37"/>
      <c r="Y22" s="37"/>
      <c r="Z22" s="37"/>
      <c r="AA22" s="37"/>
      <c r="AB22" s="37"/>
      <c r="AC22" s="37"/>
      <c r="AD22" s="37"/>
      <c r="AE22" s="37"/>
      <c r="AF22" s="25"/>
      <c r="AG22" s="37"/>
      <c r="AH22" s="37"/>
      <c r="AI22" s="37"/>
      <c r="AJ22" s="37"/>
      <c r="AK22" s="25"/>
      <c r="AL22" s="37"/>
      <c r="AM22" s="37"/>
      <c r="AN22" s="37"/>
      <c r="AO22" s="37"/>
      <c r="AP22" s="37"/>
      <c r="AQ22" s="37"/>
      <c r="AR22" s="41"/>
    </row>
    <row r="23" spans="1:44" ht="15" customHeight="1" x14ac:dyDescent="0.25">
      <c r="A23" s="2"/>
      <c r="B23" s="23" t="s">
        <v>24</v>
      </c>
      <c r="C23" s="42"/>
      <c r="D23" s="42"/>
      <c r="E23" s="19" t="s">
        <v>3</v>
      </c>
      <c r="F23" s="19" t="s">
        <v>8</v>
      </c>
      <c r="G23" s="16" t="s">
        <v>5</v>
      </c>
      <c r="H23" s="19" t="s">
        <v>6</v>
      </c>
      <c r="I23" s="19" t="s">
        <v>16</v>
      </c>
      <c r="J23" s="37"/>
      <c r="K23" s="19" t="s">
        <v>26</v>
      </c>
      <c r="L23" s="19" t="s">
        <v>27</v>
      </c>
      <c r="M23" s="19" t="s">
        <v>28</v>
      </c>
      <c r="N23" s="19" t="s">
        <v>21</v>
      </c>
      <c r="O23" s="25"/>
      <c r="P23" s="43" t="s">
        <v>29</v>
      </c>
      <c r="Q23" s="13"/>
      <c r="R23" s="13"/>
      <c r="S23" s="13"/>
      <c r="T23" s="44"/>
      <c r="U23" s="44"/>
      <c r="V23" s="44"/>
      <c r="W23" s="44"/>
      <c r="X23" s="44"/>
      <c r="Y23" s="13"/>
      <c r="Z23" s="13"/>
      <c r="AA23" s="13"/>
      <c r="AB23" s="44"/>
      <c r="AC23" s="44"/>
      <c r="AD23" s="13"/>
      <c r="AE23" s="45"/>
      <c r="AF23" s="25"/>
      <c r="AG23" s="43" t="s">
        <v>231</v>
      </c>
      <c r="AH23" s="13"/>
      <c r="AI23" s="44"/>
      <c r="AJ23" s="45"/>
      <c r="AK23" s="25"/>
      <c r="AL23" s="11" t="s">
        <v>232</v>
      </c>
      <c r="AM23" s="13"/>
      <c r="AN23" s="13"/>
      <c r="AO23" s="13"/>
      <c r="AP23" s="13"/>
      <c r="AQ23" s="45"/>
      <c r="AR23" s="41"/>
    </row>
    <row r="24" spans="1:44" ht="15" customHeight="1" x14ac:dyDescent="0.25">
      <c r="A24" s="2"/>
      <c r="B24" s="43" t="s">
        <v>12</v>
      </c>
      <c r="C24" s="13"/>
      <c r="D24" s="45"/>
      <c r="E24" s="26">
        <v>341</v>
      </c>
      <c r="F24" s="26">
        <v>30</v>
      </c>
      <c r="G24" s="26">
        <v>176</v>
      </c>
      <c r="H24" s="26">
        <v>464</v>
      </c>
      <c r="I24" s="26">
        <v>2275</v>
      </c>
      <c r="J24" s="37"/>
      <c r="K24" s="46">
        <v>0.60410557184750735</v>
      </c>
      <c r="L24" s="46">
        <v>1.3607038123167154</v>
      </c>
      <c r="M24" s="46">
        <v>6.6715542521994138</v>
      </c>
      <c r="N24" s="33">
        <v>0.66100000000000003</v>
      </c>
      <c r="O24" s="25">
        <v>3443</v>
      </c>
      <c r="P24" s="183" t="s">
        <v>9</v>
      </c>
      <c r="Q24" s="224"/>
      <c r="R24" s="203" t="s">
        <v>82</v>
      </c>
      <c r="S24" s="184"/>
      <c r="T24" s="184"/>
      <c r="U24" s="184"/>
      <c r="V24" s="184"/>
      <c r="W24" s="184"/>
      <c r="X24" s="184"/>
      <c r="Y24" s="210" t="s">
        <v>206</v>
      </c>
      <c r="Z24" s="210"/>
      <c r="AA24" s="184"/>
      <c r="AB24" s="208" t="s">
        <v>83</v>
      </c>
      <c r="AC24" s="225"/>
      <c r="AD24" s="226"/>
      <c r="AE24" s="185"/>
      <c r="AF24" s="25"/>
      <c r="AG24" s="227" t="s">
        <v>208</v>
      </c>
      <c r="AH24" s="209" t="s">
        <v>262</v>
      </c>
      <c r="AI24" s="184" t="s">
        <v>261</v>
      </c>
      <c r="AJ24" s="185"/>
      <c r="AK24" s="25"/>
      <c r="AL24" s="183" t="s">
        <v>233</v>
      </c>
      <c r="AM24" s="234">
        <v>1988</v>
      </c>
      <c r="AN24" s="184"/>
      <c r="AO24" s="184"/>
      <c r="AP24" s="184"/>
      <c r="AQ24" s="185"/>
      <c r="AR24" s="41"/>
    </row>
    <row r="25" spans="1:44" ht="15" customHeight="1" x14ac:dyDescent="0.25">
      <c r="A25" s="2"/>
      <c r="B25" s="47" t="s">
        <v>14</v>
      </c>
      <c r="C25" s="48"/>
      <c r="D25" s="49"/>
      <c r="E25" s="26">
        <v>65</v>
      </c>
      <c r="F25" s="26">
        <v>4</v>
      </c>
      <c r="G25" s="26">
        <v>27</v>
      </c>
      <c r="H25" s="26">
        <v>51</v>
      </c>
      <c r="I25" s="26">
        <v>392</v>
      </c>
      <c r="J25" s="37"/>
      <c r="K25" s="46">
        <v>0.47692307692307695</v>
      </c>
      <c r="L25" s="46">
        <v>0.7846153846153846</v>
      </c>
      <c r="M25" s="46">
        <v>6.0307692307692307</v>
      </c>
      <c r="N25" s="33">
        <v>0.59399999999999997</v>
      </c>
      <c r="O25" s="25">
        <v>669.23891146242352</v>
      </c>
      <c r="P25" s="227" t="s">
        <v>61</v>
      </c>
      <c r="Q25" s="228"/>
      <c r="R25" s="203" t="s">
        <v>84</v>
      </c>
      <c r="S25" s="203"/>
      <c r="T25" s="203"/>
      <c r="U25" s="203"/>
      <c r="V25" s="203"/>
      <c r="W25" s="203"/>
      <c r="X25" s="203"/>
      <c r="Y25" s="210" t="s">
        <v>207</v>
      </c>
      <c r="Z25" s="210"/>
      <c r="AA25" s="203"/>
      <c r="AB25" s="208" t="s">
        <v>85</v>
      </c>
      <c r="AC25" s="201"/>
      <c r="AD25" s="202"/>
      <c r="AE25" s="212"/>
      <c r="AF25" s="25"/>
      <c r="AG25" s="206" t="s">
        <v>235</v>
      </c>
      <c r="AH25" s="209" t="s">
        <v>263</v>
      </c>
      <c r="AI25" s="203"/>
      <c r="AJ25" s="212"/>
      <c r="AK25" s="25"/>
      <c r="AL25" s="227" t="s">
        <v>234</v>
      </c>
      <c r="AM25" s="210">
        <v>1990</v>
      </c>
      <c r="AN25" s="203"/>
      <c r="AO25" s="203"/>
      <c r="AP25" s="203"/>
      <c r="AQ25" s="212"/>
      <c r="AR25" s="41"/>
    </row>
    <row r="26" spans="1:44" ht="15" customHeight="1" x14ac:dyDescent="0.25">
      <c r="A26" s="2"/>
      <c r="B26" s="50" t="s">
        <v>15</v>
      </c>
      <c r="C26" s="51"/>
      <c r="D26" s="52"/>
      <c r="E26" s="32">
        <v>15</v>
      </c>
      <c r="F26" s="32">
        <v>2</v>
      </c>
      <c r="G26" s="32">
        <v>9</v>
      </c>
      <c r="H26" s="32">
        <v>19</v>
      </c>
      <c r="I26" s="32">
        <v>107</v>
      </c>
      <c r="J26" s="37"/>
      <c r="K26" s="53">
        <v>0.73333333333333328</v>
      </c>
      <c r="L26" s="53">
        <v>1.2666666666666666</v>
      </c>
      <c r="M26" s="53">
        <v>7.1333333333333337</v>
      </c>
      <c r="N26" s="54">
        <v>0.68600000000000005</v>
      </c>
      <c r="O26" s="25">
        <v>156</v>
      </c>
      <c r="P26" s="227" t="s">
        <v>62</v>
      </c>
      <c r="Q26" s="228"/>
      <c r="R26" s="203" t="s">
        <v>82</v>
      </c>
      <c r="S26" s="203"/>
      <c r="T26" s="203"/>
      <c r="U26" s="203"/>
      <c r="V26" s="203"/>
      <c r="W26" s="203"/>
      <c r="X26" s="203"/>
      <c r="Y26" s="210" t="s">
        <v>206</v>
      </c>
      <c r="Z26" s="210"/>
      <c r="AA26" s="203"/>
      <c r="AB26" s="208" t="s">
        <v>83</v>
      </c>
      <c r="AC26" s="201"/>
      <c r="AD26" s="202"/>
      <c r="AE26" s="212"/>
      <c r="AF26" s="25"/>
      <c r="AG26" s="206"/>
      <c r="AH26" s="209"/>
      <c r="AI26" s="203"/>
      <c r="AJ26" s="212"/>
      <c r="AK26" s="25"/>
      <c r="AL26" s="227" t="s">
        <v>236</v>
      </c>
      <c r="AM26" s="210">
        <v>1992</v>
      </c>
      <c r="AN26" s="203"/>
      <c r="AO26" s="203"/>
      <c r="AP26" s="203"/>
      <c r="AQ26" s="212"/>
      <c r="AR26" s="41"/>
    </row>
    <row r="27" spans="1:44" ht="15" customHeight="1" x14ac:dyDescent="0.25">
      <c r="A27" s="2"/>
      <c r="B27" s="55" t="s">
        <v>25</v>
      </c>
      <c r="C27" s="56"/>
      <c r="D27" s="57"/>
      <c r="E27" s="19">
        <v>421</v>
      </c>
      <c r="F27" s="19">
        <v>36</v>
      </c>
      <c r="G27" s="19">
        <v>212</v>
      </c>
      <c r="H27" s="19">
        <v>534</v>
      </c>
      <c r="I27" s="19">
        <v>2774</v>
      </c>
      <c r="J27" s="37"/>
      <c r="K27" s="58">
        <v>0.5890736342042755</v>
      </c>
      <c r="L27" s="58">
        <v>1.2684085510688836</v>
      </c>
      <c r="M27" s="58">
        <v>6.5890736342042757</v>
      </c>
      <c r="N27" s="35">
        <v>0.65100000000000002</v>
      </c>
      <c r="O27" s="25">
        <v>4268.2389114624239</v>
      </c>
      <c r="P27" s="217" t="s">
        <v>10</v>
      </c>
      <c r="Q27" s="229"/>
      <c r="R27" s="218" t="s">
        <v>86</v>
      </c>
      <c r="S27" s="218"/>
      <c r="T27" s="218"/>
      <c r="U27" s="218"/>
      <c r="V27" s="218"/>
      <c r="W27" s="218"/>
      <c r="X27" s="218"/>
      <c r="Y27" s="230" t="s">
        <v>57</v>
      </c>
      <c r="Z27" s="230"/>
      <c r="AA27" s="218"/>
      <c r="AB27" s="80" t="s">
        <v>87</v>
      </c>
      <c r="AC27" s="81"/>
      <c r="AD27" s="231"/>
      <c r="AE27" s="221"/>
      <c r="AF27" s="25"/>
      <c r="AG27" s="76"/>
      <c r="AH27" s="232"/>
      <c r="AI27" s="233"/>
      <c r="AJ27" s="221"/>
      <c r="AK27" s="25"/>
      <c r="AL27" s="217" t="s">
        <v>237</v>
      </c>
      <c r="AM27" s="230">
        <v>1993</v>
      </c>
      <c r="AN27" s="218"/>
      <c r="AO27" s="218"/>
      <c r="AP27" s="218"/>
      <c r="AQ27" s="221"/>
      <c r="AR27" s="41"/>
    </row>
    <row r="28" spans="1:44" ht="15" customHeight="1" x14ac:dyDescent="0.25">
      <c r="A28" s="2"/>
      <c r="B28" s="39"/>
      <c r="C28" s="39"/>
      <c r="D28" s="39"/>
      <c r="E28" s="39"/>
      <c r="F28" s="39"/>
      <c r="G28" s="39"/>
      <c r="H28" s="39"/>
      <c r="I28" s="39"/>
      <c r="J28" s="37"/>
      <c r="K28" s="39"/>
      <c r="L28" s="39"/>
      <c r="M28" s="39"/>
      <c r="N28" s="38"/>
      <c r="O28" s="25"/>
      <c r="P28" s="37"/>
      <c r="Q28" s="40"/>
      <c r="R28" s="37"/>
      <c r="S28" s="37"/>
      <c r="T28" s="25"/>
      <c r="U28" s="25"/>
      <c r="V28" s="40"/>
      <c r="W28" s="37"/>
      <c r="X28" s="37"/>
      <c r="Y28" s="25"/>
      <c r="Z28" s="25"/>
      <c r="AA28" s="25"/>
      <c r="AB28" s="25"/>
      <c r="AC28" s="25"/>
      <c r="AD28" s="25"/>
      <c r="AE28" s="25"/>
      <c r="AF28" s="25"/>
      <c r="AG28" s="25"/>
      <c r="AH28" s="59"/>
      <c r="AI28" s="37"/>
      <c r="AJ28" s="37"/>
      <c r="AK28" s="25"/>
      <c r="AL28" s="37"/>
      <c r="AM28" s="37"/>
      <c r="AN28" s="37"/>
      <c r="AO28" s="37"/>
      <c r="AP28" s="37"/>
      <c r="AQ28" s="37"/>
      <c r="AR28" s="41"/>
    </row>
    <row r="29" spans="1:44" ht="15" customHeight="1" x14ac:dyDescent="0.25">
      <c r="A29" s="2"/>
      <c r="B29" s="43" t="s">
        <v>260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60"/>
      <c r="O29" s="12"/>
      <c r="P29" s="13"/>
      <c r="Q29" s="13"/>
      <c r="R29" s="13"/>
      <c r="S29" s="13"/>
      <c r="T29" s="12"/>
      <c r="U29" s="12"/>
      <c r="V29" s="61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45"/>
      <c r="AR29" s="41"/>
    </row>
    <row r="30" spans="1:44" ht="15" customHeight="1" x14ac:dyDescent="0.25">
      <c r="A30" s="2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5"/>
      <c r="P30" s="25"/>
      <c r="Q30" s="25"/>
      <c r="R30" s="25"/>
      <c r="S30" s="25"/>
      <c r="T30" s="25"/>
      <c r="U30" s="37"/>
      <c r="V30" s="40"/>
      <c r="W30" s="37"/>
      <c r="X30" s="37"/>
      <c r="Y30" s="25"/>
      <c r="Z30" s="25"/>
      <c r="AA30" s="25"/>
      <c r="AB30" s="25"/>
      <c r="AC30" s="25"/>
      <c r="AD30" s="25"/>
      <c r="AE30" s="25"/>
      <c r="AF30" s="25"/>
      <c r="AG30" s="25"/>
      <c r="AH30" s="59"/>
      <c r="AI30" s="37"/>
      <c r="AJ30" s="37"/>
      <c r="AK30" s="25"/>
      <c r="AL30" s="37"/>
      <c r="AM30" s="37"/>
      <c r="AN30" s="37"/>
      <c r="AO30" s="37"/>
      <c r="AP30" s="37"/>
      <c r="AQ30" s="37"/>
      <c r="AR30" s="41"/>
    </row>
    <row r="31" spans="1:44" ht="15" customHeight="1" x14ac:dyDescent="0.25">
      <c r="A31" s="2"/>
      <c r="B31" s="37" t="s">
        <v>88</v>
      </c>
      <c r="C31" s="37"/>
      <c r="D31" s="37" t="s">
        <v>89</v>
      </c>
      <c r="E31" s="37"/>
      <c r="F31" s="37"/>
      <c r="G31" s="37"/>
      <c r="H31" s="37"/>
      <c r="I31" s="37"/>
      <c r="J31" s="37"/>
      <c r="K31" s="37"/>
      <c r="L31" s="37"/>
      <c r="M31" s="37" t="s">
        <v>90</v>
      </c>
      <c r="N31" s="40"/>
      <c r="O31" s="25"/>
      <c r="P31" s="25"/>
      <c r="Q31" s="25"/>
      <c r="R31" s="25"/>
      <c r="S31" s="25"/>
      <c r="T31" s="25"/>
      <c r="U31" s="37" t="s">
        <v>91</v>
      </c>
      <c r="V31" s="40"/>
      <c r="W31" s="37"/>
      <c r="X31" s="37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41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5"/>
      <c r="P32" s="25"/>
      <c r="Q32" s="25"/>
      <c r="R32" s="25"/>
      <c r="S32" s="25"/>
      <c r="T32" s="25"/>
      <c r="U32" s="37"/>
      <c r="V32" s="40"/>
      <c r="W32" s="37"/>
      <c r="X32" s="37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41"/>
    </row>
    <row r="33" spans="1:45" ht="15" customHeight="1" x14ac:dyDescent="0.2">
      <c r="A33" s="2"/>
      <c r="B33" s="198" t="s">
        <v>277</v>
      </c>
      <c r="C33" s="67"/>
      <c r="D33" s="67"/>
      <c r="E33" s="67"/>
      <c r="F33" s="67" t="s">
        <v>278</v>
      </c>
      <c r="G33" s="67" t="s">
        <v>3</v>
      </c>
      <c r="H33" s="67" t="s">
        <v>5</v>
      </c>
      <c r="I33" s="67" t="s">
        <v>6</v>
      </c>
      <c r="J33" s="67" t="s">
        <v>279</v>
      </c>
      <c r="K33" s="129" t="s">
        <v>16</v>
      </c>
      <c r="L33" s="37"/>
      <c r="M33" s="199" t="s">
        <v>280</v>
      </c>
      <c r="N33" s="68"/>
      <c r="O33" s="68"/>
      <c r="P33" s="67" t="s">
        <v>3</v>
      </c>
      <c r="Q33" s="67" t="s">
        <v>5</v>
      </c>
      <c r="R33" s="67" t="s">
        <v>6</v>
      </c>
      <c r="S33" s="67" t="s">
        <v>279</v>
      </c>
      <c r="T33" s="68"/>
      <c r="U33" s="129" t="s">
        <v>16</v>
      </c>
      <c r="V33" s="37"/>
      <c r="W33" s="199" t="s">
        <v>393</v>
      </c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200"/>
      <c r="AI33" s="102" t="s">
        <v>416</v>
      </c>
      <c r="AJ33" s="69"/>
      <c r="AK33" s="69"/>
      <c r="AL33" s="247" t="s">
        <v>3</v>
      </c>
      <c r="AM33" s="247" t="s">
        <v>5</v>
      </c>
      <c r="AN33" s="247" t="s">
        <v>6</v>
      </c>
      <c r="AO33" s="68"/>
      <c r="AP33" s="68"/>
      <c r="AQ33" s="100"/>
      <c r="AR33" s="25"/>
      <c r="AS33" s="25"/>
    </row>
    <row r="34" spans="1:45" ht="15" customHeight="1" x14ac:dyDescent="0.2">
      <c r="A34" s="2"/>
      <c r="B34" s="201">
        <v>1982</v>
      </c>
      <c r="C34" s="202" t="s">
        <v>69</v>
      </c>
      <c r="D34" s="203" t="s">
        <v>70</v>
      </c>
      <c r="E34" s="202"/>
      <c r="F34" s="202">
        <v>19</v>
      </c>
      <c r="G34" s="202">
        <v>20</v>
      </c>
      <c r="H34" s="204">
        <f>PRODUCT((F4+G4)/E4)</f>
        <v>0.6</v>
      </c>
      <c r="I34" s="204">
        <f>PRODUCT(H4/E4)</f>
        <v>1.3</v>
      </c>
      <c r="J34" s="204">
        <f>PRODUCT(F4+G4+H4)/E4</f>
        <v>1.9</v>
      </c>
      <c r="K34" s="205">
        <f>PRODUCT(I4/E4)</f>
        <v>4.7</v>
      </c>
      <c r="L34" s="40"/>
      <c r="M34" s="206" t="s">
        <v>343</v>
      </c>
      <c r="N34" s="202"/>
      <c r="O34" s="202">
        <v>21</v>
      </c>
      <c r="P34" s="202" t="s">
        <v>373</v>
      </c>
      <c r="Q34" s="202" t="s">
        <v>359</v>
      </c>
      <c r="R34" s="202" t="s">
        <v>354</v>
      </c>
      <c r="S34" s="202" t="s">
        <v>384</v>
      </c>
      <c r="T34" s="207"/>
      <c r="U34" s="208" t="s">
        <v>350</v>
      </c>
      <c r="V34" s="40"/>
      <c r="W34" s="206" t="s">
        <v>282</v>
      </c>
      <c r="X34" s="209"/>
      <c r="Y34" s="209"/>
      <c r="Z34" s="203"/>
      <c r="AA34" s="203"/>
      <c r="AB34" s="203"/>
      <c r="AC34" s="203"/>
      <c r="AD34" s="203"/>
      <c r="AE34" s="203"/>
      <c r="AF34" s="203"/>
      <c r="AG34" s="210"/>
      <c r="AH34" s="211"/>
      <c r="AI34" s="203" t="s">
        <v>423</v>
      </c>
      <c r="AJ34" s="203"/>
      <c r="AK34" s="203"/>
      <c r="AL34" s="210">
        <v>341</v>
      </c>
      <c r="AM34" s="210">
        <v>206</v>
      </c>
      <c r="AN34" s="210">
        <v>464</v>
      </c>
      <c r="AO34" s="203"/>
      <c r="AP34" s="203"/>
      <c r="AQ34" s="212"/>
      <c r="AR34" s="25"/>
      <c r="AS34" s="25"/>
    </row>
    <row r="35" spans="1:45" ht="15" customHeight="1" x14ac:dyDescent="0.2">
      <c r="A35" s="2"/>
      <c r="B35" s="201">
        <v>1983</v>
      </c>
      <c r="C35" s="202" t="s">
        <v>72</v>
      </c>
      <c r="D35" s="203" t="s">
        <v>70</v>
      </c>
      <c r="E35" s="202"/>
      <c r="F35" s="202">
        <v>20</v>
      </c>
      <c r="G35" s="202">
        <v>22</v>
      </c>
      <c r="H35" s="204">
        <f t="shared" ref="H35:H47" si="0">PRODUCT((F5+G5)/E5)</f>
        <v>0.40909090909090912</v>
      </c>
      <c r="I35" s="235">
        <f t="shared" ref="I35:I47" si="1">PRODUCT(H5/E5)</f>
        <v>2.2727272727272729</v>
      </c>
      <c r="J35" s="235">
        <f t="shared" ref="J35:J47" si="2">PRODUCT(F5+G5+H5)/E5</f>
        <v>2.6818181818181817</v>
      </c>
      <c r="K35" s="205">
        <f t="shared" ref="K35:K47" si="3">PRODUCT(I5/E5)</f>
        <v>6.5</v>
      </c>
      <c r="L35" s="40"/>
      <c r="M35" s="206" t="s">
        <v>281</v>
      </c>
      <c r="N35" s="202"/>
      <c r="O35" s="202">
        <v>21</v>
      </c>
      <c r="P35" s="202" t="s">
        <v>374</v>
      </c>
      <c r="Q35" s="202" t="s">
        <v>360</v>
      </c>
      <c r="R35" s="202" t="s">
        <v>355</v>
      </c>
      <c r="S35" s="202" t="s">
        <v>385</v>
      </c>
      <c r="T35" s="207"/>
      <c r="U35" s="208" t="s">
        <v>351</v>
      </c>
      <c r="V35" s="40"/>
      <c r="W35" s="213" t="s">
        <v>395</v>
      </c>
      <c r="X35" s="209"/>
      <c r="Y35" s="209" t="s">
        <v>399</v>
      </c>
      <c r="Z35" s="240"/>
      <c r="AA35" s="240"/>
      <c r="AB35" s="240"/>
      <c r="AC35" s="240"/>
      <c r="AD35" s="240"/>
      <c r="AE35" s="240"/>
      <c r="AF35" s="240"/>
      <c r="AG35" s="241" t="s">
        <v>400</v>
      </c>
      <c r="AH35" s="212"/>
      <c r="AI35" s="203" t="s">
        <v>417</v>
      </c>
      <c r="AJ35" s="203"/>
      <c r="AK35" s="203"/>
      <c r="AL35" s="210"/>
      <c r="AM35" s="248">
        <f>PRODUCT(AM34/AL34)</f>
        <v>0.60410557184750735</v>
      </c>
      <c r="AN35" s="248">
        <f>PRODUCT(AN34/AL34)</f>
        <v>1.3607038123167154</v>
      </c>
      <c r="AO35" s="203"/>
      <c r="AP35" s="203"/>
      <c r="AQ35" s="212"/>
      <c r="AR35" s="25"/>
      <c r="AS35" s="25"/>
    </row>
    <row r="36" spans="1:45" ht="15" customHeight="1" x14ac:dyDescent="0.2">
      <c r="A36" s="2"/>
      <c r="B36" s="201">
        <v>1984</v>
      </c>
      <c r="C36" s="202" t="s">
        <v>71</v>
      </c>
      <c r="D36" s="203" t="s">
        <v>70</v>
      </c>
      <c r="E36" s="202"/>
      <c r="F36" s="202">
        <v>21</v>
      </c>
      <c r="G36" s="202">
        <v>22</v>
      </c>
      <c r="H36" s="204">
        <f t="shared" si="0"/>
        <v>0.63636363636363635</v>
      </c>
      <c r="I36" s="204">
        <f t="shared" si="1"/>
        <v>1.6363636363636365</v>
      </c>
      <c r="J36" s="204">
        <f t="shared" si="2"/>
        <v>2.2727272727272729</v>
      </c>
      <c r="K36" s="205">
        <f t="shared" si="3"/>
        <v>6.6818181818181817</v>
      </c>
      <c r="L36" s="40"/>
      <c r="M36" s="206" t="s">
        <v>283</v>
      </c>
      <c r="N36" s="202"/>
      <c r="O36" s="202"/>
      <c r="P36" s="202" t="s">
        <v>375</v>
      </c>
      <c r="Q36" s="202" t="s">
        <v>361</v>
      </c>
      <c r="R36" s="202" t="s">
        <v>356</v>
      </c>
      <c r="S36" s="202" t="s">
        <v>386</v>
      </c>
      <c r="T36" s="207"/>
      <c r="U36" s="208" t="s">
        <v>352</v>
      </c>
      <c r="V36" s="40"/>
      <c r="W36" s="213" t="s">
        <v>284</v>
      </c>
      <c r="X36" s="209"/>
      <c r="Y36" s="244" t="s">
        <v>337</v>
      </c>
      <c r="Z36" s="240"/>
      <c r="AA36" s="240"/>
      <c r="AB36" s="240"/>
      <c r="AC36" s="240"/>
      <c r="AD36" s="240"/>
      <c r="AE36" s="240"/>
      <c r="AF36" s="240"/>
      <c r="AG36" s="240" t="s">
        <v>336</v>
      </c>
      <c r="AH36" s="212"/>
      <c r="AI36" s="203"/>
      <c r="AJ36" s="203"/>
      <c r="AK36" s="203"/>
      <c r="AL36" s="203"/>
      <c r="AM36" s="209"/>
      <c r="AN36" s="203"/>
      <c r="AO36" s="203"/>
      <c r="AP36" s="203"/>
      <c r="AQ36" s="212"/>
      <c r="AR36" s="25"/>
      <c r="AS36" s="25"/>
    </row>
    <row r="37" spans="1:45" ht="15" customHeight="1" x14ac:dyDescent="0.2">
      <c r="A37" s="2"/>
      <c r="B37" s="201">
        <v>1985</v>
      </c>
      <c r="C37" s="202" t="s">
        <v>71</v>
      </c>
      <c r="D37" s="203" t="s">
        <v>70</v>
      </c>
      <c r="E37" s="202"/>
      <c r="F37" s="202">
        <v>22</v>
      </c>
      <c r="G37" s="202">
        <v>22</v>
      </c>
      <c r="H37" s="235">
        <f t="shared" si="0"/>
        <v>0.95454545454545459</v>
      </c>
      <c r="I37" s="204">
        <f t="shared" si="1"/>
        <v>1.1818181818181819</v>
      </c>
      <c r="J37" s="204">
        <f t="shared" si="2"/>
        <v>2.1363636363636362</v>
      </c>
      <c r="K37" s="205">
        <f t="shared" si="3"/>
        <v>7.0454545454545459</v>
      </c>
      <c r="L37" s="40"/>
      <c r="M37" s="206" t="s">
        <v>285</v>
      </c>
      <c r="N37" s="202"/>
      <c r="O37" s="202"/>
      <c r="P37" s="202" t="s">
        <v>376</v>
      </c>
      <c r="Q37" s="202" t="s">
        <v>362</v>
      </c>
      <c r="R37" s="202" t="s">
        <v>357</v>
      </c>
      <c r="S37" s="202" t="s">
        <v>387</v>
      </c>
      <c r="T37" s="207"/>
      <c r="U37" s="208" t="s">
        <v>353</v>
      </c>
      <c r="V37" s="40"/>
      <c r="W37" s="206"/>
      <c r="X37" s="209"/>
      <c r="Y37" s="203"/>
      <c r="Z37" s="203"/>
      <c r="AA37" s="203"/>
      <c r="AB37" s="203"/>
      <c r="AC37" s="203"/>
      <c r="AD37" s="203"/>
      <c r="AE37" s="203"/>
      <c r="AF37" s="214"/>
      <c r="AG37" s="203"/>
      <c r="AH37" s="215"/>
      <c r="AI37" s="203"/>
      <c r="AJ37" s="203"/>
      <c r="AK37" s="203"/>
      <c r="AL37" s="203"/>
      <c r="AM37" s="209"/>
      <c r="AN37" s="203"/>
      <c r="AO37" s="203"/>
      <c r="AP37" s="203"/>
      <c r="AQ37" s="212"/>
      <c r="AR37" s="25"/>
      <c r="AS37" s="25"/>
    </row>
    <row r="38" spans="1:45" ht="15" customHeight="1" x14ac:dyDescent="0.2">
      <c r="A38" s="2"/>
      <c r="B38" s="201">
        <v>1986</v>
      </c>
      <c r="C38" s="202" t="s">
        <v>77</v>
      </c>
      <c r="D38" s="203" t="s">
        <v>70</v>
      </c>
      <c r="E38" s="202"/>
      <c r="F38" s="202">
        <v>23</v>
      </c>
      <c r="G38" s="202">
        <v>22</v>
      </c>
      <c r="H38" s="204">
        <f t="shared" si="0"/>
        <v>0.63636363636363635</v>
      </c>
      <c r="I38" s="204">
        <f t="shared" si="1"/>
        <v>1.5454545454545454</v>
      </c>
      <c r="J38" s="204">
        <f t="shared" si="2"/>
        <v>2.1818181818181817</v>
      </c>
      <c r="K38" s="205">
        <f t="shared" si="3"/>
        <v>6.5909090909090908</v>
      </c>
      <c r="L38" s="40"/>
      <c r="M38" s="206" t="s">
        <v>286</v>
      </c>
      <c r="N38" s="202"/>
      <c r="O38" s="202"/>
      <c r="P38" s="202" t="s">
        <v>377</v>
      </c>
      <c r="Q38" s="202" t="s">
        <v>363</v>
      </c>
      <c r="R38" s="202" t="s">
        <v>358</v>
      </c>
      <c r="S38" s="202" t="s">
        <v>388</v>
      </c>
      <c r="T38" s="207"/>
      <c r="U38" s="208" t="s">
        <v>316</v>
      </c>
      <c r="V38" s="40"/>
      <c r="W38" s="206" t="s">
        <v>396</v>
      </c>
      <c r="X38" s="209"/>
      <c r="Y38" s="209"/>
      <c r="Z38" s="203"/>
      <c r="AA38" s="203"/>
      <c r="AB38" s="203"/>
      <c r="AC38" s="209"/>
      <c r="AD38" s="203"/>
      <c r="AE38" s="203"/>
      <c r="AF38" s="203"/>
      <c r="AG38" s="203"/>
      <c r="AH38" s="212"/>
      <c r="AI38" s="203"/>
      <c r="AJ38" s="203"/>
      <c r="AK38" s="203"/>
      <c r="AL38" s="203"/>
      <c r="AM38" s="209"/>
      <c r="AN38" s="203"/>
      <c r="AO38" s="203"/>
      <c r="AP38" s="203"/>
      <c r="AQ38" s="212"/>
      <c r="AR38" s="25"/>
      <c r="AS38" s="25"/>
    </row>
    <row r="39" spans="1:45" ht="15" customHeight="1" x14ac:dyDescent="0.2">
      <c r="A39" s="2"/>
      <c r="B39" s="201">
        <v>1987</v>
      </c>
      <c r="C39" s="202" t="s">
        <v>69</v>
      </c>
      <c r="D39" s="203" t="s">
        <v>70</v>
      </c>
      <c r="E39" s="202"/>
      <c r="F39" s="202">
        <v>24</v>
      </c>
      <c r="G39" s="202">
        <v>22</v>
      </c>
      <c r="H39" s="204">
        <f t="shared" si="0"/>
        <v>0.54545454545454541</v>
      </c>
      <c r="I39" s="204">
        <f t="shared" si="1"/>
        <v>1.1363636363636365</v>
      </c>
      <c r="J39" s="204">
        <f t="shared" si="2"/>
        <v>1.6818181818181819</v>
      </c>
      <c r="K39" s="205">
        <f t="shared" si="3"/>
        <v>6.3636363636363633</v>
      </c>
      <c r="L39" s="40"/>
      <c r="M39" s="206" t="s">
        <v>287</v>
      </c>
      <c r="N39" s="202"/>
      <c r="O39" s="202"/>
      <c r="P39" s="202" t="s">
        <v>378</v>
      </c>
      <c r="Q39" s="202" t="s">
        <v>364</v>
      </c>
      <c r="R39" s="202" t="s">
        <v>353</v>
      </c>
      <c r="S39" s="202" t="s">
        <v>389</v>
      </c>
      <c r="T39" s="207"/>
      <c r="U39" s="208" t="s">
        <v>330</v>
      </c>
      <c r="V39" s="40"/>
      <c r="W39" s="213" t="s">
        <v>397</v>
      </c>
      <c r="X39" s="209"/>
      <c r="Y39" s="240" t="s">
        <v>401</v>
      </c>
      <c r="Z39" s="240"/>
      <c r="AA39" s="240"/>
      <c r="AB39" s="240"/>
      <c r="AC39" s="240"/>
      <c r="AD39" s="240"/>
      <c r="AE39" s="240"/>
      <c r="AF39" s="240"/>
      <c r="AG39" s="241" t="s">
        <v>402</v>
      </c>
      <c r="AH39" s="205">
        <v>8.4745762711864403E-2</v>
      </c>
      <c r="AI39" s="102" t="s">
        <v>418</v>
      </c>
      <c r="AJ39" s="69"/>
      <c r="AK39" s="69"/>
      <c r="AL39" s="247" t="s">
        <v>419</v>
      </c>
      <c r="AM39" s="247" t="s">
        <v>420</v>
      </c>
      <c r="AN39" s="247" t="s">
        <v>421</v>
      </c>
      <c r="AO39" s="247"/>
      <c r="AP39" s="68"/>
      <c r="AQ39" s="100"/>
      <c r="AR39" s="25"/>
      <c r="AS39" s="25"/>
    </row>
    <row r="40" spans="1:45" ht="15" customHeight="1" x14ac:dyDescent="0.2">
      <c r="A40" s="2"/>
      <c r="B40" s="201">
        <v>1988</v>
      </c>
      <c r="C40" s="202" t="s">
        <v>78</v>
      </c>
      <c r="D40" s="203" t="s">
        <v>70</v>
      </c>
      <c r="E40" s="202"/>
      <c r="F40" s="202">
        <v>25</v>
      </c>
      <c r="G40" s="202">
        <v>22</v>
      </c>
      <c r="H40" s="204">
        <f t="shared" si="0"/>
        <v>0.31818181818181818</v>
      </c>
      <c r="I40" s="204">
        <f t="shared" si="1"/>
        <v>1.5454545454545454</v>
      </c>
      <c r="J40" s="204">
        <f t="shared" si="2"/>
        <v>1.8636363636363635</v>
      </c>
      <c r="K40" s="205">
        <f t="shared" si="3"/>
        <v>6.9545454545454541</v>
      </c>
      <c r="L40" s="40"/>
      <c r="M40" s="206" t="s">
        <v>288</v>
      </c>
      <c r="N40" s="202"/>
      <c r="O40" s="202"/>
      <c r="P40" s="202" t="s">
        <v>379</v>
      </c>
      <c r="Q40" s="202" t="s">
        <v>365</v>
      </c>
      <c r="R40" s="202" t="s">
        <v>321</v>
      </c>
      <c r="S40" s="202" t="s">
        <v>390</v>
      </c>
      <c r="T40" s="207"/>
      <c r="U40" s="208" t="s">
        <v>249</v>
      </c>
      <c r="V40" s="40"/>
      <c r="W40" s="213" t="s">
        <v>398</v>
      </c>
      <c r="X40" s="209"/>
      <c r="Y40" s="240" t="s">
        <v>414</v>
      </c>
      <c r="Z40" s="240"/>
      <c r="AA40" s="240"/>
      <c r="AB40" s="240"/>
      <c r="AC40" s="240"/>
      <c r="AD40" s="240"/>
      <c r="AE40" s="240"/>
      <c r="AF40" s="240"/>
      <c r="AG40" s="241" t="s">
        <v>403</v>
      </c>
      <c r="AH40" s="205">
        <v>0.10067114093959731</v>
      </c>
      <c r="AI40" s="203" t="s">
        <v>423</v>
      </c>
      <c r="AJ40" s="203"/>
      <c r="AK40" s="203"/>
      <c r="AL40" s="248">
        <v>0.6</v>
      </c>
      <c r="AM40" s="248">
        <v>0.48</v>
      </c>
      <c r="AN40" s="248">
        <f>PRODUCT(AL40-AM40)</f>
        <v>0.12</v>
      </c>
      <c r="AO40" s="210"/>
      <c r="AP40" s="203"/>
      <c r="AQ40" s="212"/>
      <c r="AR40" s="25"/>
      <c r="AS40" s="25"/>
    </row>
    <row r="41" spans="1:45" ht="15" customHeight="1" x14ac:dyDescent="0.2">
      <c r="A41" s="2"/>
      <c r="B41" s="201">
        <v>1989</v>
      </c>
      <c r="C41" s="202" t="s">
        <v>69</v>
      </c>
      <c r="D41" s="203" t="s">
        <v>70</v>
      </c>
      <c r="E41" s="202"/>
      <c r="F41" s="202">
        <v>26</v>
      </c>
      <c r="G41" s="202">
        <v>22</v>
      </c>
      <c r="H41" s="204">
        <f t="shared" si="0"/>
        <v>0.63636363636363635</v>
      </c>
      <c r="I41" s="204">
        <f t="shared" si="1"/>
        <v>1.3636363636363635</v>
      </c>
      <c r="J41" s="204">
        <f t="shared" si="2"/>
        <v>2</v>
      </c>
      <c r="K41" s="205">
        <f t="shared" si="3"/>
        <v>7.1818181818181817</v>
      </c>
      <c r="L41" s="40"/>
      <c r="M41" s="206" t="s">
        <v>289</v>
      </c>
      <c r="N41" s="202"/>
      <c r="O41" s="202"/>
      <c r="P41" s="202" t="s">
        <v>380</v>
      </c>
      <c r="Q41" s="202" t="s">
        <v>366</v>
      </c>
      <c r="R41" s="202" t="s">
        <v>254</v>
      </c>
      <c r="S41" s="202" t="s">
        <v>391</v>
      </c>
      <c r="T41" s="207"/>
      <c r="U41" s="208" t="s">
        <v>239</v>
      </c>
      <c r="V41" s="40"/>
      <c r="W41" s="206"/>
      <c r="X41" s="209"/>
      <c r="Y41" s="203"/>
      <c r="Z41" s="203"/>
      <c r="AA41" s="203"/>
      <c r="AB41" s="203"/>
      <c r="AC41" s="203"/>
      <c r="AD41" s="203"/>
      <c r="AE41" s="203"/>
      <c r="AF41" s="214"/>
      <c r="AG41" s="203"/>
      <c r="AH41" s="215"/>
      <c r="AI41" s="203"/>
      <c r="AJ41" s="203"/>
      <c r="AK41" s="203"/>
      <c r="AL41" s="203"/>
      <c r="AM41" s="209"/>
      <c r="AN41" s="203"/>
      <c r="AO41" s="203"/>
      <c r="AP41" s="203"/>
      <c r="AQ41" s="212"/>
      <c r="AR41" s="25"/>
      <c r="AS41" s="25"/>
    </row>
    <row r="42" spans="1:45" ht="15" customHeight="1" x14ac:dyDescent="0.2">
      <c r="A42" s="2"/>
      <c r="B42" s="201">
        <v>1990</v>
      </c>
      <c r="C42" s="202" t="s">
        <v>69</v>
      </c>
      <c r="D42" s="203" t="s">
        <v>70</v>
      </c>
      <c r="E42" s="202"/>
      <c r="F42" s="202">
        <v>27</v>
      </c>
      <c r="G42" s="202">
        <v>26</v>
      </c>
      <c r="H42" s="204">
        <f t="shared" si="0"/>
        <v>0.65384615384615385</v>
      </c>
      <c r="I42" s="204">
        <f t="shared" si="1"/>
        <v>1.2307692307692308</v>
      </c>
      <c r="J42" s="204">
        <f t="shared" si="2"/>
        <v>1.8846153846153846</v>
      </c>
      <c r="K42" s="205">
        <f t="shared" si="3"/>
        <v>6.5769230769230766</v>
      </c>
      <c r="L42" s="40"/>
      <c r="M42" s="206" t="s">
        <v>291</v>
      </c>
      <c r="N42" s="202"/>
      <c r="O42" s="202"/>
      <c r="P42" s="202" t="s">
        <v>381</v>
      </c>
      <c r="Q42" s="202" t="s">
        <v>367</v>
      </c>
      <c r="R42" s="202" t="s">
        <v>252</v>
      </c>
      <c r="S42" s="202" t="s">
        <v>334</v>
      </c>
      <c r="T42" s="207"/>
      <c r="U42" s="208" t="s">
        <v>332</v>
      </c>
      <c r="V42" s="40"/>
      <c r="W42" s="213" t="s">
        <v>404</v>
      </c>
      <c r="X42" s="209"/>
      <c r="Y42" s="209"/>
      <c r="Z42" s="203"/>
      <c r="AA42" s="203"/>
      <c r="AB42" s="203"/>
      <c r="AC42" s="209"/>
      <c r="AD42" s="203"/>
      <c r="AE42" s="203"/>
      <c r="AF42" s="203"/>
      <c r="AG42" s="209"/>
      <c r="AH42" s="208"/>
      <c r="AI42" s="203"/>
      <c r="AJ42" s="203"/>
      <c r="AK42" s="203"/>
      <c r="AL42" s="203"/>
      <c r="AM42" s="209"/>
      <c r="AN42" s="203"/>
      <c r="AO42" s="203"/>
      <c r="AP42" s="203"/>
      <c r="AQ42" s="212"/>
      <c r="AR42" s="25"/>
      <c r="AS42" s="25"/>
    </row>
    <row r="43" spans="1:45" ht="15" customHeight="1" x14ac:dyDescent="0.2">
      <c r="A43" s="2"/>
      <c r="B43" s="201">
        <v>1991</v>
      </c>
      <c r="C43" s="202" t="s">
        <v>79</v>
      </c>
      <c r="D43" s="203" t="s">
        <v>70</v>
      </c>
      <c r="E43" s="202"/>
      <c r="F43" s="202">
        <v>28</v>
      </c>
      <c r="G43" s="202">
        <v>26</v>
      </c>
      <c r="H43" s="204">
        <f t="shared" si="0"/>
        <v>0.61538461538461542</v>
      </c>
      <c r="I43" s="204">
        <f t="shared" si="1"/>
        <v>1.1923076923076923</v>
      </c>
      <c r="J43" s="204">
        <f t="shared" si="2"/>
        <v>1.8076923076923077</v>
      </c>
      <c r="K43" s="205">
        <f t="shared" si="3"/>
        <v>8</v>
      </c>
      <c r="L43" s="40"/>
      <c r="M43" s="206" t="s">
        <v>293</v>
      </c>
      <c r="N43" s="202"/>
      <c r="O43" s="202"/>
      <c r="P43" s="202" t="s">
        <v>372</v>
      </c>
      <c r="Q43" s="202" t="s">
        <v>368</v>
      </c>
      <c r="R43" s="202" t="s">
        <v>332</v>
      </c>
      <c r="S43" s="202" t="s">
        <v>392</v>
      </c>
      <c r="T43" s="207"/>
      <c r="U43" s="208" t="s">
        <v>69</v>
      </c>
      <c r="V43" s="40"/>
      <c r="W43" s="213" t="s">
        <v>395</v>
      </c>
      <c r="X43" s="209"/>
      <c r="Y43" s="240" t="s">
        <v>405</v>
      </c>
      <c r="Z43" s="240"/>
      <c r="AA43" s="240"/>
      <c r="AB43" s="240"/>
      <c r="AC43" s="240"/>
      <c r="AD43" s="240"/>
      <c r="AE43" s="240"/>
      <c r="AF43" s="240"/>
      <c r="AG43" s="240" t="s">
        <v>406</v>
      </c>
      <c r="AH43" s="205">
        <v>0.6116207951070336</v>
      </c>
      <c r="AI43" s="203"/>
      <c r="AJ43" s="203"/>
      <c r="AK43" s="203"/>
      <c r="AL43" s="203"/>
      <c r="AM43" s="209"/>
      <c r="AN43" s="203"/>
      <c r="AO43" s="203"/>
      <c r="AP43" s="203"/>
      <c r="AQ43" s="212"/>
      <c r="AR43" s="25"/>
      <c r="AS43" s="25"/>
    </row>
    <row r="44" spans="1:45" ht="15" customHeight="1" x14ac:dyDescent="0.2">
      <c r="A44" s="2"/>
      <c r="B44" s="201">
        <v>1992</v>
      </c>
      <c r="C44" s="202" t="s">
        <v>72</v>
      </c>
      <c r="D44" s="203" t="s">
        <v>70</v>
      </c>
      <c r="E44" s="202"/>
      <c r="F44" s="202">
        <v>29</v>
      </c>
      <c r="G44" s="202">
        <v>26</v>
      </c>
      <c r="H44" s="204">
        <f t="shared" si="0"/>
        <v>0.65384615384615385</v>
      </c>
      <c r="I44" s="204">
        <f t="shared" si="1"/>
        <v>1.6538461538461537</v>
      </c>
      <c r="J44" s="204">
        <f t="shared" si="2"/>
        <v>2.3076923076923075</v>
      </c>
      <c r="K44" s="236">
        <f t="shared" si="3"/>
        <v>9.2692307692307701</v>
      </c>
      <c r="L44" s="40"/>
      <c r="M44" s="206" t="s">
        <v>294</v>
      </c>
      <c r="N44" s="202"/>
      <c r="O44" s="202"/>
      <c r="P44" s="202" t="s">
        <v>382</v>
      </c>
      <c r="Q44" s="202" t="s">
        <v>369</v>
      </c>
      <c r="R44" s="202" t="s">
        <v>78</v>
      </c>
      <c r="S44" s="202" t="s">
        <v>250</v>
      </c>
      <c r="T44" s="207"/>
      <c r="U44" s="208" t="s">
        <v>69</v>
      </c>
      <c r="V44" s="40"/>
      <c r="W44" s="206"/>
      <c r="X44" s="209"/>
      <c r="Y44" s="203"/>
      <c r="Z44" s="203"/>
      <c r="AA44" s="203"/>
      <c r="AB44" s="203"/>
      <c r="AC44" s="203"/>
      <c r="AD44" s="203"/>
      <c r="AE44" s="203"/>
      <c r="AF44" s="214"/>
      <c r="AG44" s="203"/>
      <c r="AH44" s="215"/>
      <c r="AI44" s="102" t="s">
        <v>422</v>
      </c>
      <c r="AJ44" s="69"/>
      <c r="AK44" s="69"/>
      <c r="AL44" s="247" t="s">
        <v>419</v>
      </c>
      <c r="AM44" s="247" t="s">
        <v>420</v>
      </c>
      <c r="AN44" s="247" t="s">
        <v>421</v>
      </c>
      <c r="AO44" s="247"/>
      <c r="AP44" s="68"/>
      <c r="AQ44" s="100"/>
      <c r="AR44" s="25"/>
      <c r="AS44" s="25"/>
    </row>
    <row r="45" spans="1:45" ht="15" customHeight="1" x14ac:dyDescent="0.2">
      <c r="A45" s="2"/>
      <c r="B45" s="201">
        <v>1993</v>
      </c>
      <c r="C45" s="202" t="s">
        <v>74</v>
      </c>
      <c r="D45" s="203" t="s">
        <v>70</v>
      </c>
      <c r="E45" s="202"/>
      <c r="F45" s="202">
        <v>30</v>
      </c>
      <c r="G45" s="202">
        <v>28</v>
      </c>
      <c r="H45" s="204">
        <f t="shared" si="0"/>
        <v>0.5</v>
      </c>
      <c r="I45" s="204">
        <f t="shared" si="1"/>
        <v>1.6071428571428572</v>
      </c>
      <c r="J45" s="204">
        <f t="shared" si="2"/>
        <v>2.1071428571428572</v>
      </c>
      <c r="K45" s="205">
        <f t="shared" si="3"/>
        <v>7.6071428571428568</v>
      </c>
      <c r="L45" s="40"/>
      <c r="M45" s="206" t="s">
        <v>296</v>
      </c>
      <c r="N45" s="202"/>
      <c r="O45" s="202"/>
      <c r="P45" s="202" t="s">
        <v>383</v>
      </c>
      <c r="Q45" s="202" t="s">
        <v>370</v>
      </c>
      <c r="R45" s="202" t="s">
        <v>74</v>
      </c>
      <c r="S45" s="202" t="s">
        <v>345</v>
      </c>
      <c r="T45" s="207"/>
      <c r="U45" s="208" t="s">
        <v>72</v>
      </c>
      <c r="V45" s="40"/>
      <c r="W45" s="216" t="s">
        <v>340</v>
      </c>
      <c r="X45" s="209"/>
      <c r="Y45" s="203"/>
      <c r="Z45" s="203"/>
      <c r="AA45" s="203"/>
      <c r="AB45" s="203"/>
      <c r="AC45" s="203"/>
      <c r="AD45" s="203"/>
      <c r="AE45" s="203"/>
      <c r="AF45" s="214"/>
      <c r="AG45" s="203"/>
      <c r="AH45" s="215"/>
      <c r="AI45" s="203" t="s">
        <v>423</v>
      </c>
      <c r="AJ45" s="203"/>
      <c r="AK45" s="203"/>
      <c r="AL45" s="248">
        <v>1.36</v>
      </c>
      <c r="AM45" s="248">
        <v>0.78</v>
      </c>
      <c r="AN45" s="248">
        <f>PRODUCT(AL45-AM45)</f>
        <v>0.58000000000000007</v>
      </c>
      <c r="AO45" s="210"/>
      <c r="AP45" s="203"/>
      <c r="AQ45" s="212"/>
      <c r="AR45" s="25"/>
      <c r="AS45" s="25"/>
    </row>
    <row r="46" spans="1:45" ht="15" customHeight="1" x14ac:dyDescent="0.2">
      <c r="A46" s="2"/>
      <c r="B46" s="201">
        <v>1994</v>
      </c>
      <c r="C46" s="202" t="s">
        <v>72</v>
      </c>
      <c r="D46" s="203" t="s">
        <v>70</v>
      </c>
      <c r="E46" s="202"/>
      <c r="F46" s="202">
        <v>31</v>
      </c>
      <c r="G46" s="202">
        <v>34</v>
      </c>
      <c r="H46" s="204">
        <f t="shared" si="0"/>
        <v>0.67647058823529416</v>
      </c>
      <c r="I46" s="204">
        <f t="shared" si="1"/>
        <v>1.2647058823529411</v>
      </c>
      <c r="J46" s="204">
        <f t="shared" si="2"/>
        <v>1.9411764705882353</v>
      </c>
      <c r="K46" s="205">
        <f t="shared" si="3"/>
        <v>6.4117647058823533</v>
      </c>
      <c r="L46" s="40"/>
      <c r="M46" s="206" t="s">
        <v>297</v>
      </c>
      <c r="N46" s="202"/>
      <c r="O46" s="202"/>
      <c r="P46" s="202" t="s">
        <v>239</v>
      </c>
      <c r="Q46" s="202" t="s">
        <v>371</v>
      </c>
      <c r="R46" s="237" t="s">
        <v>79</v>
      </c>
      <c r="S46" s="202" t="s">
        <v>76</v>
      </c>
      <c r="T46" s="207"/>
      <c r="U46" s="208" t="s">
        <v>72</v>
      </c>
      <c r="V46" s="40"/>
      <c r="W46" s="213" t="s">
        <v>395</v>
      </c>
      <c r="X46" s="209"/>
      <c r="Y46" s="241" t="s">
        <v>407</v>
      </c>
      <c r="Z46" s="240"/>
      <c r="AA46" s="240"/>
      <c r="AB46" s="240"/>
      <c r="AC46" s="240"/>
      <c r="AD46" s="240"/>
      <c r="AE46" s="240"/>
      <c r="AF46" s="240"/>
      <c r="AG46" s="241" t="s">
        <v>408</v>
      </c>
      <c r="AH46" s="205">
        <v>1.4925373134328359</v>
      </c>
      <c r="AI46" s="203"/>
      <c r="AJ46" s="203"/>
      <c r="AK46" s="203"/>
      <c r="AL46" s="203"/>
      <c r="AM46" s="209"/>
      <c r="AN46" s="203"/>
      <c r="AO46" s="203"/>
      <c r="AP46" s="203"/>
      <c r="AQ46" s="212"/>
      <c r="AR46" s="25"/>
      <c r="AS46" s="25"/>
    </row>
    <row r="47" spans="1:45" ht="15" customHeight="1" x14ac:dyDescent="0.2">
      <c r="A47" s="2"/>
      <c r="B47" s="201">
        <v>1995</v>
      </c>
      <c r="C47" s="202" t="s">
        <v>79</v>
      </c>
      <c r="D47" s="203" t="s">
        <v>70</v>
      </c>
      <c r="E47" s="202"/>
      <c r="F47" s="202">
        <v>32</v>
      </c>
      <c r="G47" s="202">
        <v>27</v>
      </c>
      <c r="H47" s="204">
        <f t="shared" si="0"/>
        <v>0.59259259259259256</v>
      </c>
      <c r="I47" s="204">
        <f t="shared" si="1"/>
        <v>0.33333333333333331</v>
      </c>
      <c r="J47" s="204">
        <f t="shared" si="2"/>
        <v>0.92592592592592593</v>
      </c>
      <c r="K47" s="205">
        <f t="shared" si="3"/>
        <v>3.2962962962962963</v>
      </c>
      <c r="L47" s="40"/>
      <c r="M47" s="206" t="s">
        <v>298</v>
      </c>
      <c r="N47" s="202"/>
      <c r="O47" s="202"/>
      <c r="P47" s="237" t="s">
        <v>251</v>
      </c>
      <c r="Q47" s="237" t="s">
        <v>372</v>
      </c>
      <c r="R47" s="202" t="s">
        <v>79</v>
      </c>
      <c r="S47" s="237" t="s">
        <v>75</v>
      </c>
      <c r="T47" s="238"/>
      <c r="U47" s="239" t="s">
        <v>73</v>
      </c>
      <c r="V47" s="40"/>
      <c r="W47" s="213" t="s">
        <v>284</v>
      </c>
      <c r="X47" s="209"/>
      <c r="Y47" s="244" t="s">
        <v>339</v>
      </c>
      <c r="Z47" s="240"/>
      <c r="AA47" s="240"/>
      <c r="AB47" s="240"/>
      <c r="AC47" s="240"/>
      <c r="AD47" s="240"/>
      <c r="AE47" s="240"/>
      <c r="AF47" s="240"/>
      <c r="AG47" s="245" t="s">
        <v>338</v>
      </c>
      <c r="AH47" s="205">
        <v>1.4423076923076923</v>
      </c>
      <c r="AI47" s="203"/>
      <c r="AJ47" s="203"/>
      <c r="AK47" s="203"/>
      <c r="AL47" s="203"/>
      <c r="AM47" s="209"/>
      <c r="AN47" s="203"/>
      <c r="AO47" s="203"/>
      <c r="AP47" s="203"/>
      <c r="AQ47" s="212"/>
      <c r="AR47" s="25"/>
      <c r="AS47" s="25"/>
    </row>
    <row r="48" spans="1:45" ht="15" customHeight="1" x14ac:dyDescent="0.2">
      <c r="A48" s="2"/>
      <c r="B48" s="201"/>
      <c r="C48" s="202"/>
      <c r="D48" s="203"/>
      <c r="E48" s="202"/>
      <c r="F48" s="202"/>
      <c r="G48" s="202"/>
      <c r="H48" s="204"/>
      <c r="I48" s="204"/>
      <c r="J48" s="204"/>
      <c r="K48" s="205"/>
      <c r="L48" s="40"/>
      <c r="M48" s="206"/>
      <c r="N48" s="202"/>
      <c r="O48" s="202"/>
      <c r="P48" s="202"/>
      <c r="Q48" s="202"/>
      <c r="R48" s="202"/>
      <c r="S48" s="202"/>
      <c r="T48" s="202"/>
      <c r="U48" s="205"/>
      <c r="V48" s="40"/>
      <c r="W48" s="213" t="s">
        <v>335</v>
      </c>
      <c r="X48" s="209"/>
      <c r="Y48" s="244" t="s">
        <v>342</v>
      </c>
      <c r="Z48" s="246"/>
      <c r="AA48" s="246"/>
      <c r="AB48" s="246"/>
      <c r="AC48" s="246"/>
      <c r="AD48" s="246"/>
      <c r="AE48" s="246"/>
      <c r="AF48" s="246"/>
      <c r="AG48" s="241" t="s">
        <v>341</v>
      </c>
      <c r="AH48" s="205">
        <v>1.4814814814814814</v>
      </c>
      <c r="AI48" s="203"/>
      <c r="AJ48" s="203"/>
      <c r="AK48" s="203"/>
      <c r="AL48" s="203"/>
      <c r="AM48" s="209"/>
      <c r="AN48" s="203"/>
      <c r="AO48" s="203"/>
      <c r="AP48" s="203"/>
      <c r="AQ48" s="212"/>
      <c r="AR48" s="25"/>
      <c r="AS48" s="25"/>
    </row>
    <row r="49" spans="1:45" ht="15" customHeight="1" x14ac:dyDescent="0.2">
      <c r="A49" s="2"/>
      <c r="B49" s="201"/>
      <c r="C49" s="202"/>
      <c r="D49" s="203"/>
      <c r="E49" s="202"/>
      <c r="F49" s="202"/>
      <c r="G49" s="202"/>
      <c r="H49" s="204"/>
      <c r="I49" s="204"/>
      <c r="J49" s="204"/>
      <c r="K49" s="205"/>
      <c r="L49" s="40"/>
      <c r="M49" s="206"/>
      <c r="N49" s="202"/>
      <c r="O49" s="202"/>
      <c r="P49" s="202"/>
      <c r="Q49" s="202"/>
      <c r="R49" s="202"/>
      <c r="S49" s="202"/>
      <c r="T49" s="202"/>
      <c r="U49" s="205"/>
      <c r="V49" s="40"/>
      <c r="W49" s="206"/>
      <c r="X49" s="209"/>
      <c r="Y49" s="203"/>
      <c r="Z49" s="203"/>
      <c r="AA49" s="203"/>
      <c r="AB49" s="203"/>
      <c r="AC49" s="203"/>
      <c r="AD49" s="203"/>
      <c r="AE49" s="203"/>
      <c r="AF49" s="214"/>
      <c r="AG49" s="203"/>
      <c r="AH49" s="215"/>
      <c r="AI49" s="203"/>
      <c r="AJ49" s="203"/>
      <c r="AK49" s="203"/>
      <c r="AL49" s="203"/>
      <c r="AM49" s="209"/>
      <c r="AN49" s="203"/>
      <c r="AO49" s="203"/>
      <c r="AP49" s="203"/>
      <c r="AQ49" s="212"/>
      <c r="AR49" s="25"/>
      <c r="AS49" s="25"/>
    </row>
    <row r="50" spans="1:45" ht="15" customHeight="1" x14ac:dyDescent="0.2">
      <c r="A50" s="2"/>
      <c r="B50" s="198" t="s">
        <v>424</v>
      </c>
      <c r="C50" s="67"/>
      <c r="D50" s="68"/>
      <c r="E50" s="67"/>
      <c r="F50" s="67"/>
      <c r="G50" s="67"/>
      <c r="H50" s="249"/>
      <c r="I50" s="249"/>
      <c r="J50" s="249"/>
      <c r="K50" s="250"/>
      <c r="L50" s="40"/>
      <c r="M50" s="198" t="s">
        <v>426</v>
      </c>
      <c r="N50" s="67"/>
      <c r="O50" s="68"/>
      <c r="P50" s="67"/>
      <c r="Q50" s="67"/>
      <c r="R50" s="67"/>
      <c r="S50" s="249"/>
      <c r="T50" s="249"/>
      <c r="U50" s="250"/>
      <c r="V50" s="40"/>
      <c r="W50" s="216" t="s">
        <v>290</v>
      </c>
      <c r="X50" s="209"/>
      <c r="Y50" s="203"/>
      <c r="Z50" s="203"/>
      <c r="AA50" s="203"/>
      <c r="AB50" s="203"/>
      <c r="AC50" s="203"/>
      <c r="AD50" s="203"/>
      <c r="AE50" s="203"/>
      <c r="AF50" s="214"/>
      <c r="AG50" s="203"/>
      <c r="AH50" s="215"/>
      <c r="AI50" s="203"/>
      <c r="AJ50" s="203"/>
      <c r="AK50" s="203"/>
      <c r="AL50" s="203"/>
      <c r="AM50" s="209"/>
      <c r="AN50" s="203"/>
      <c r="AO50" s="203"/>
      <c r="AP50" s="203"/>
      <c r="AQ50" s="212"/>
      <c r="AR50" s="25"/>
      <c r="AS50" s="25"/>
    </row>
    <row r="51" spans="1:45" ht="15" customHeight="1" x14ac:dyDescent="0.2">
      <c r="A51" s="2"/>
      <c r="B51" s="206">
        <v>7640</v>
      </c>
      <c r="C51" s="240" t="s">
        <v>432</v>
      </c>
      <c r="D51" s="203"/>
      <c r="E51" s="202"/>
      <c r="F51" s="202"/>
      <c r="G51" s="202"/>
      <c r="H51" s="204"/>
      <c r="I51" s="204"/>
      <c r="J51" s="204"/>
      <c r="K51" s="205"/>
      <c r="L51" s="40"/>
      <c r="M51" s="206">
        <v>7640</v>
      </c>
      <c r="N51" s="240" t="s">
        <v>432</v>
      </c>
      <c r="O51" s="202"/>
      <c r="P51" s="202"/>
      <c r="Q51" s="202"/>
      <c r="R51" s="202"/>
      <c r="S51" s="202"/>
      <c r="T51" s="204"/>
      <c r="U51" s="205"/>
      <c r="V51" s="40"/>
      <c r="W51" s="213" t="s">
        <v>292</v>
      </c>
      <c r="X51" s="209"/>
      <c r="Y51" s="241" t="s">
        <v>409</v>
      </c>
      <c r="Z51" s="240"/>
      <c r="AA51" s="240"/>
      <c r="AB51" s="240"/>
      <c r="AC51" s="240"/>
      <c r="AD51" s="240"/>
      <c r="AE51" s="240"/>
      <c r="AF51" s="240"/>
      <c r="AG51" s="241" t="s">
        <v>410</v>
      </c>
      <c r="AH51" s="205">
        <v>2.0661157024793386</v>
      </c>
      <c r="AI51" s="203"/>
      <c r="AJ51" s="203"/>
      <c r="AK51" s="203"/>
      <c r="AL51" s="203"/>
      <c r="AM51" s="209"/>
      <c r="AN51" s="203"/>
      <c r="AO51" s="203"/>
      <c r="AP51" s="203"/>
      <c r="AQ51" s="212"/>
      <c r="AR51" s="25"/>
      <c r="AS51" s="25"/>
    </row>
    <row r="52" spans="1:45" ht="15" customHeight="1" x14ac:dyDescent="0.2">
      <c r="A52" s="2"/>
      <c r="B52" s="201"/>
      <c r="C52" s="202"/>
      <c r="D52" s="203"/>
      <c r="E52" s="202"/>
      <c r="F52" s="202"/>
      <c r="G52" s="202"/>
      <c r="H52" s="204"/>
      <c r="I52" s="204"/>
      <c r="J52" s="204"/>
      <c r="K52" s="205"/>
      <c r="L52" s="40"/>
      <c r="M52" s="206">
        <v>6094</v>
      </c>
      <c r="N52" s="240" t="s">
        <v>431</v>
      </c>
      <c r="O52" s="202"/>
      <c r="P52" s="202"/>
      <c r="Q52" s="202"/>
      <c r="R52" s="202"/>
      <c r="S52" s="202"/>
      <c r="T52" s="204"/>
      <c r="U52" s="205"/>
      <c r="V52" s="40"/>
      <c r="W52" s="213"/>
      <c r="X52" s="209"/>
      <c r="Y52" s="203"/>
      <c r="Z52" s="203"/>
      <c r="AA52" s="203"/>
      <c r="AB52" s="203"/>
      <c r="AC52" s="203"/>
      <c r="AD52" s="203"/>
      <c r="AE52" s="203"/>
      <c r="AF52" s="214"/>
      <c r="AG52" s="203"/>
      <c r="AH52" s="215"/>
      <c r="AI52" s="203"/>
      <c r="AJ52" s="203"/>
      <c r="AK52" s="203"/>
      <c r="AL52" s="203"/>
      <c r="AM52" s="209"/>
      <c r="AN52" s="203"/>
      <c r="AO52" s="203"/>
      <c r="AP52" s="203"/>
      <c r="AQ52" s="212"/>
      <c r="AR52" s="25"/>
      <c r="AS52" s="25"/>
    </row>
    <row r="53" spans="1:45" ht="15" customHeight="1" x14ac:dyDescent="0.2">
      <c r="A53" s="2"/>
      <c r="B53" s="198" t="s">
        <v>425</v>
      </c>
      <c r="C53" s="67"/>
      <c r="D53" s="68"/>
      <c r="E53" s="67"/>
      <c r="F53" s="67"/>
      <c r="G53" s="67"/>
      <c r="H53" s="249"/>
      <c r="I53" s="249"/>
      <c r="J53" s="249"/>
      <c r="K53" s="250"/>
      <c r="L53" s="40"/>
      <c r="M53" s="206">
        <v>5461</v>
      </c>
      <c r="N53" s="240" t="s">
        <v>430</v>
      </c>
      <c r="O53" s="202"/>
      <c r="P53" s="202"/>
      <c r="Q53" s="202"/>
      <c r="R53" s="202"/>
      <c r="S53" s="202"/>
      <c r="T53" s="204"/>
      <c r="U53" s="205"/>
      <c r="V53" s="40"/>
      <c r="W53" s="206"/>
      <c r="X53" s="209"/>
      <c r="Y53" s="203"/>
      <c r="Z53" s="203"/>
      <c r="AA53" s="203"/>
      <c r="AB53" s="203"/>
      <c r="AC53" s="203"/>
      <c r="AD53" s="203"/>
      <c r="AE53" s="203"/>
      <c r="AF53" s="214"/>
      <c r="AG53" s="203"/>
      <c r="AH53" s="215"/>
      <c r="AI53" s="203"/>
      <c r="AJ53" s="203"/>
      <c r="AK53" s="203"/>
      <c r="AL53" s="203"/>
      <c r="AM53" s="209"/>
      <c r="AN53" s="203"/>
      <c r="AO53" s="203"/>
      <c r="AP53" s="203"/>
      <c r="AQ53" s="212"/>
      <c r="AR53" s="25"/>
      <c r="AS53" s="25"/>
    </row>
    <row r="54" spans="1:45" ht="15" customHeight="1" x14ac:dyDescent="0.2">
      <c r="A54" s="2"/>
      <c r="B54" s="206">
        <v>6094</v>
      </c>
      <c r="C54" s="240" t="s">
        <v>431</v>
      </c>
      <c r="D54" s="203"/>
      <c r="E54" s="202"/>
      <c r="F54" s="202"/>
      <c r="G54" s="202"/>
      <c r="H54" s="204"/>
      <c r="I54" s="204"/>
      <c r="J54" s="204"/>
      <c r="K54" s="205"/>
      <c r="L54" s="40"/>
      <c r="M54" s="206">
        <v>5033</v>
      </c>
      <c r="N54" s="203" t="s">
        <v>433</v>
      </c>
      <c r="O54" s="202"/>
      <c r="P54" s="202"/>
      <c r="Q54" s="202"/>
      <c r="R54" s="202"/>
      <c r="S54" s="202"/>
      <c r="T54" s="204"/>
      <c r="U54" s="205"/>
      <c r="V54" s="40"/>
      <c r="W54" s="206" t="s">
        <v>295</v>
      </c>
      <c r="X54" s="209"/>
      <c r="Y54" s="203"/>
      <c r="Z54" s="203"/>
      <c r="AA54" s="203"/>
      <c r="AB54" s="203"/>
      <c r="AC54" s="203"/>
      <c r="AD54" s="203"/>
      <c r="AE54" s="203"/>
      <c r="AF54" s="214"/>
      <c r="AG54" s="203"/>
      <c r="AH54" s="215"/>
      <c r="AI54" s="203"/>
      <c r="AJ54" s="203"/>
      <c r="AK54" s="203"/>
      <c r="AL54" s="203"/>
      <c r="AM54" s="209"/>
      <c r="AN54" s="203"/>
      <c r="AO54" s="203"/>
      <c r="AP54" s="203"/>
      <c r="AQ54" s="212"/>
      <c r="AR54" s="25"/>
      <c r="AS54" s="25"/>
    </row>
    <row r="55" spans="1:45" ht="15" customHeight="1" x14ac:dyDescent="0.2">
      <c r="A55" s="2"/>
      <c r="B55" s="201"/>
      <c r="C55" s="202"/>
      <c r="D55" s="203"/>
      <c r="E55" s="202"/>
      <c r="F55" s="202"/>
      <c r="G55" s="202"/>
      <c r="H55" s="204"/>
      <c r="I55" s="204"/>
      <c r="J55" s="204"/>
      <c r="K55" s="205"/>
      <c r="L55" s="40"/>
      <c r="M55" s="206"/>
      <c r="N55" s="202"/>
      <c r="O55" s="202"/>
      <c r="P55" s="202"/>
      <c r="Q55" s="202"/>
      <c r="R55" s="202"/>
      <c r="S55" s="202"/>
      <c r="T55" s="202"/>
      <c r="U55" s="205"/>
      <c r="V55" s="40"/>
      <c r="W55" s="206">
        <v>1000</v>
      </c>
      <c r="X55" s="209"/>
      <c r="Y55" s="240" t="s">
        <v>411</v>
      </c>
      <c r="Z55" s="240"/>
      <c r="AA55" s="240"/>
      <c r="AB55" s="240"/>
      <c r="AC55" s="240"/>
      <c r="AD55" s="240"/>
      <c r="AE55" s="240"/>
      <c r="AF55" s="240"/>
      <c r="AG55" s="240" t="s">
        <v>412</v>
      </c>
      <c r="AH55" s="205">
        <v>6.4102564102564106</v>
      </c>
      <c r="AI55" s="203"/>
      <c r="AJ55" s="203"/>
      <c r="AK55" s="203"/>
      <c r="AL55" s="203"/>
      <c r="AM55" s="209"/>
      <c r="AN55" s="203"/>
      <c r="AO55" s="203"/>
      <c r="AP55" s="203"/>
      <c r="AQ55" s="212"/>
      <c r="AR55" s="25"/>
      <c r="AS55" s="25"/>
    </row>
    <row r="56" spans="1:45" ht="15" customHeight="1" x14ac:dyDescent="0.2">
      <c r="A56" s="2"/>
      <c r="B56" s="130" t="s">
        <v>427</v>
      </c>
      <c r="C56" s="69" t="s">
        <v>428</v>
      </c>
      <c r="D56" s="69"/>
      <c r="E56" s="67" t="s">
        <v>3</v>
      </c>
      <c r="F56" s="67"/>
      <c r="G56" s="67" t="s">
        <v>429</v>
      </c>
      <c r="H56" s="249"/>
      <c r="I56" s="253" t="s">
        <v>435</v>
      </c>
      <c r="J56" s="249"/>
      <c r="K56" s="250"/>
      <c r="L56" s="40"/>
      <c r="M56" s="206"/>
      <c r="N56" s="202"/>
      <c r="O56" s="202"/>
      <c r="P56" s="202"/>
      <c r="Q56" s="202"/>
      <c r="R56" s="202"/>
      <c r="S56" s="202"/>
      <c r="T56" s="202"/>
      <c r="U56" s="205"/>
      <c r="V56" s="40"/>
      <c r="W56" s="206">
        <v>2000</v>
      </c>
      <c r="X56" s="209"/>
      <c r="Y56" s="240" t="s">
        <v>415</v>
      </c>
      <c r="Z56" s="240"/>
      <c r="AA56" s="240"/>
      <c r="AB56" s="240"/>
      <c r="AC56" s="240"/>
      <c r="AD56" s="240"/>
      <c r="AE56" s="240"/>
      <c r="AF56" s="240"/>
      <c r="AG56" s="240" t="s">
        <v>413</v>
      </c>
      <c r="AH56" s="205">
        <v>6.9930069930069934</v>
      </c>
      <c r="AI56" s="203"/>
      <c r="AJ56" s="203"/>
      <c r="AK56" s="203"/>
      <c r="AL56" s="203"/>
      <c r="AM56" s="209"/>
      <c r="AN56" s="203"/>
      <c r="AO56" s="203"/>
      <c r="AP56" s="203"/>
      <c r="AQ56" s="212"/>
      <c r="AR56" s="25"/>
      <c r="AS56" s="25"/>
    </row>
    <row r="57" spans="1:45" ht="15" customHeight="1" x14ac:dyDescent="0.2">
      <c r="A57" s="2"/>
      <c r="B57" s="251"/>
      <c r="C57" s="252" t="s">
        <v>434</v>
      </c>
      <c r="D57" s="202"/>
      <c r="E57" s="202">
        <v>406</v>
      </c>
      <c r="F57" s="202"/>
      <c r="G57" s="202">
        <v>2142.6256157635466</v>
      </c>
      <c r="H57" s="202"/>
      <c r="I57" s="204"/>
      <c r="J57" s="204"/>
      <c r="K57" s="205"/>
      <c r="L57" s="40"/>
      <c r="M57" s="206"/>
      <c r="N57" s="202"/>
      <c r="O57" s="202"/>
      <c r="P57" s="202"/>
      <c r="Q57" s="202"/>
      <c r="R57" s="202"/>
      <c r="S57" s="202"/>
      <c r="T57" s="202"/>
      <c r="U57" s="205"/>
      <c r="V57" s="40"/>
      <c r="W57" s="206"/>
      <c r="X57" s="209"/>
      <c r="Y57" s="240"/>
      <c r="Z57" s="240"/>
      <c r="AA57" s="240"/>
      <c r="AB57" s="240"/>
      <c r="AC57" s="240"/>
      <c r="AD57" s="240"/>
      <c r="AE57" s="240"/>
      <c r="AF57" s="240"/>
      <c r="AG57" s="240"/>
      <c r="AH57" s="205"/>
      <c r="AI57" s="203"/>
      <c r="AJ57" s="203"/>
      <c r="AK57" s="203"/>
      <c r="AL57" s="203"/>
      <c r="AM57" s="209"/>
      <c r="AN57" s="203"/>
      <c r="AO57" s="203"/>
      <c r="AP57" s="203"/>
      <c r="AQ57" s="212"/>
      <c r="AR57" s="25"/>
      <c r="AS57" s="25"/>
    </row>
    <row r="58" spans="1:45" s="10" customFormat="1" ht="15" customHeight="1" x14ac:dyDescent="0.25">
      <c r="A58" s="24"/>
      <c r="B58" s="217"/>
      <c r="C58" s="218"/>
      <c r="D58" s="218"/>
      <c r="E58" s="218"/>
      <c r="F58" s="218"/>
      <c r="G58" s="218"/>
      <c r="H58" s="219"/>
      <c r="I58" s="219"/>
      <c r="J58" s="219"/>
      <c r="K58" s="220"/>
      <c r="L58" s="40"/>
      <c r="M58" s="217"/>
      <c r="N58" s="218"/>
      <c r="O58" s="218"/>
      <c r="P58" s="218"/>
      <c r="Q58" s="218"/>
      <c r="R58" s="218"/>
      <c r="S58" s="218"/>
      <c r="T58" s="218"/>
      <c r="U58" s="220"/>
      <c r="V58" s="40"/>
      <c r="W58" s="76"/>
      <c r="X58" s="232"/>
      <c r="Y58" s="232"/>
      <c r="Z58" s="218"/>
      <c r="AA58" s="218"/>
      <c r="AB58" s="218"/>
      <c r="AC58" s="218"/>
      <c r="AD58" s="218"/>
      <c r="AE58" s="218"/>
      <c r="AF58" s="242"/>
      <c r="AG58" s="218"/>
      <c r="AH58" s="243"/>
      <c r="AI58" s="218"/>
      <c r="AJ58" s="218"/>
      <c r="AK58" s="218"/>
      <c r="AL58" s="218"/>
      <c r="AM58" s="218"/>
      <c r="AN58" s="218"/>
      <c r="AO58" s="218"/>
      <c r="AP58" s="218"/>
      <c r="AQ58" s="221"/>
      <c r="AR58" s="37"/>
      <c r="AS58" s="41"/>
    </row>
    <row r="59" spans="1:45" s="10" customFormat="1" ht="15" customHeight="1" x14ac:dyDescent="0.25">
      <c r="A59" s="24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41"/>
    </row>
    <row r="60" spans="1:45" ht="15" customHeight="1" x14ac:dyDescent="0.2">
      <c r="A60" s="2"/>
      <c r="B60" s="198" t="s">
        <v>299</v>
      </c>
      <c r="C60" s="67"/>
      <c r="D60" s="67"/>
      <c r="E60" s="67"/>
      <c r="F60" s="67" t="s">
        <v>278</v>
      </c>
      <c r="G60" s="67" t="s">
        <v>3</v>
      </c>
      <c r="H60" s="67" t="s">
        <v>5</v>
      </c>
      <c r="I60" s="67" t="s">
        <v>6</v>
      </c>
      <c r="J60" s="67" t="s">
        <v>279</v>
      </c>
      <c r="K60" s="129" t="s">
        <v>16</v>
      </c>
      <c r="L60" s="37"/>
      <c r="M60" s="199" t="s">
        <v>280</v>
      </c>
      <c r="N60" s="68"/>
      <c r="O60" s="68"/>
      <c r="P60" s="67" t="s">
        <v>3</v>
      </c>
      <c r="Q60" s="67" t="s">
        <v>5</v>
      </c>
      <c r="R60" s="67" t="s">
        <v>6</v>
      </c>
      <c r="S60" s="67" t="s">
        <v>279</v>
      </c>
      <c r="T60" s="68"/>
      <c r="U60" s="129" t="s">
        <v>16</v>
      </c>
      <c r="V60" s="37"/>
      <c r="W60" s="199" t="s">
        <v>394</v>
      </c>
      <c r="X60" s="68"/>
      <c r="Y60" s="68"/>
      <c r="Z60" s="68"/>
      <c r="AA60" s="68"/>
      <c r="AB60" s="68"/>
      <c r="AC60" s="68"/>
      <c r="AD60" s="68"/>
      <c r="AE60" s="68"/>
      <c r="AF60" s="222"/>
      <c r="AG60" s="222"/>
      <c r="AH60" s="223"/>
      <c r="AI60" s="102" t="s">
        <v>416</v>
      </c>
      <c r="AJ60" s="69"/>
      <c r="AK60" s="69"/>
      <c r="AL60" s="247" t="s">
        <v>3</v>
      </c>
      <c r="AM60" s="247" t="s">
        <v>5</v>
      </c>
      <c r="AN60" s="247" t="s">
        <v>6</v>
      </c>
      <c r="AO60" s="68"/>
      <c r="AP60" s="68"/>
      <c r="AQ60" s="100"/>
      <c r="AR60" s="25"/>
      <c r="AS60" s="25"/>
    </row>
    <row r="61" spans="1:45" ht="15" customHeight="1" x14ac:dyDescent="0.2">
      <c r="A61" s="2"/>
      <c r="B61" s="201">
        <v>1982</v>
      </c>
      <c r="C61" s="202" t="s">
        <v>69</v>
      </c>
      <c r="D61" s="203" t="s">
        <v>70</v>
      </c>
      <c r="E61" s="202"/>
      <c r="F61" s="202">
        <v>19</v>
      </c>
      <c r="G61" s="202">
        <v>6</v>
      </c>
      <c r="H61" s="204">
        <f t="shared" ref="H61:H62" si="4">PRODUCT((V4+W4)/U4)</f>
        <v>0.5</v>
      </c>
      <c r="I61" s="204">
        <f t="shared" ref="I61:I62" si="5">PRODUCT(X4/U4)</f>
        <v>0.83333333333333337</v>
      </c>
      <c r="J61" s="204">
        <f t="shared" ref="J61:J62" si="6">PRODUCT(V4+W4+X4)/U4</f>
        <v>1.3333333333333333</v>
      </c>
      <c r="K61" s="205">
        <f t="shared" ref="K61:K62" si="7">PRODUCT(Y4/U4)</f>
        <v>5</v>
      </c>
      <c r="L61" s="40"/>
      <c r="M61" s="206" t="s">
        <v>344</v>
      </c>
      <c r="N61" s="202"/>
      <c r="O61" s="202">
        <v>21</v>
      </c>
      <c r="P61" s="202" t="s">
        <v>314</v>
      </c>
      <c r="Q61" s="202" t="s">
        <v>306</v>
      </c>
      <c r="R61" s="202" t="s">
        <v>316</v>
      </c>
      <c r="S61" s="202" t="s">
        <v>311</v>
      </c>
      <c r="T61" s="204"/>
      <c r="U61" s="208" t="s">
        <v>314</v>
      </c>
      <c r="V61" s="40"/>
      <c r="W61" s="206"/>
      <c r="X61" s="209"/>
      <c r="Y61" s="209"/>
      <c r="Z61" s="203"/>
      <c r="AA61" s="203"/>
      <c r="AB61" s="203"/>
      <c r="AC61" s="203"/>
      <c r="AD61" s="203"/>
      <c r="AE61" s="203"/>
      <c r="AF61" s="203"/>
      <c r="AG61" s="210"/>
      <c r="AH61" s="211"/>
      <c r="AI61" s="203" t="s">
        <v>423</v>
      </c>
      <c r="AJ61" s="203"/>
      <c r="AK61" s="203"/>
      <c r="AL61" s="210">
        <v>65</v>
      </c>
      <c r="AM61" s="210">
        <v>31</v>
      </c>
      <c r="AN61" s="210">
        <v>51</v>
      </c>
      <c r="AO61" s="203"/>
      <c r="AP61" s="203"/>
      <c r="AQ61" s="212"/>
      <c r="AR61" s="25"/>
      <c r="AS61" s="25"/>
    </row>
    <row r="62" spans="1:45" ht="15" customHeight="1" x14ac:dyDescent="0.2">
      <c r="A62" s="2"/>
      <c r="B62" s="201">
        <v>1983</v>
      </c>
      <c r="C62" s="202" t="s">
        <v>72</v>
      </c>
      <c r="D62" s="203" t="s">
        <v>70</v>
      </c>
      <c r="E62" s="202"/>
      <c r="F62" s="202">
        <v>20</v>
      </c>
      <c r="G62" s="202">
        <v>6</v>
      </c>
      <c r="H62" s="204">
        <f t="shared" si="4"/>
        <v>0.33333333333333331</v>
      </c>
      <c r="I62" s="235">
        <f t="shared" si="5"/>
        <v>1.5</v>
      </c>
      <c r="J62" s="204">
        <f t="shared" si="6"/>
        <v>1.8333333333333333</v>
      </c>
      <c r="K62" s="205">
        <f t="shared" si="7"/>
        <v>4.833333333333333</v>
      </c>
      <c r="L62" s="40"/>
      <c r="M62" s="206" t="s">
        <v>300</v>
      </c>
      <c r="N62" s="202"/>
      <c r="O62" s="202">
        <v>21</v>
      </c>
      <c r="P62" s="202" t="s">
        <v>320</v>
      </c>
      <c r="Q62" s="202" t="s">
        <v>314</v>
      </c>
      <c r="R62" s="202" t="s">
        <v>256</v>
      </c>
      <c r="S62" s="202" t="s">
        <v>346</v>
      </c>
      <c r="T62" s="204"/>
      <c r="U62" s="208" t="s">
        <v>324</v>
      </c>
      <c r="V62" s="40"/>
      <c r="W62" s="206"/>
      <c r="X62" s="209"/>
      <c r="Y62" s="209"/>
      <c r="Z62" s="203"/>
      <c r="AA62" s="203"/>
      <c r="AB62" s="203"/>
      <c r="AC62" s="203"/>
      <c r="AD62" s="203"/>
      <c r="AE62" s="203"/>
      <c r="AF62" s="203"/>
      <c r="AG62" s="210"/>
      <c r="AH62" s="211"/>
      <c r="AI62" s="203" t="s">
        <v>417</v>
      </c>
      <c r="AJ62" s="203"/>
      <c r="AK62" s="203"/>
      <c r="AL62" s="210"/>
      <c r="AM62" s="248">
        <f>PRODUCT(AM61/AL61)</f>
        <v>0.47692307692307695</v>
      </c>
      <c r="AN62" s="248">
        <f>PRODUCT(AN61/AL61)</f>
        <v>0.7846153846153846</v>
      </c>
      <c r="AO62" s="203"/>
      <c r="AP62" s="203"/>
      <c r="AQ62" s="212"/>
      <c r="AR62" s="25"/>
      <c r="AS62" s="25"/>
    </row>
    <row r="63" spans="1:45" ht="15" customHeight="1" x14ac:dyDescent="0.2">
      <c r="A63" s="2"/>
      <c r="B63" s="201">
        <v>1984</v>
      </c>
      <c r="C63" s="202" t="s">
        <v>71</v>
      </c>
      <c r="D63" s="203" t="s">
        <v>70</v>
      </c>
      <c r="E63" s="202"/>
      <c r="F63" s="202">
        <v>21</v>
      </c>
      <c r="G63" s="202"/>
      <c r="H63" s="204"/>
      <c r="I63" s="204"/>
      <c r="J63" s="204"/>
      <c r="K63" s="205"/>
      <c r="L63" s="40"/>
      <c r="M63" s="206" t="s">
        <v>303</v>
      </c>
      <c r="N63" s="202"/>
      <c r="O63" s="202">
        <v>21</v>
      </c>
      <c r="P63" s="202" t="s">
        <v>304</v>
      </c>
      <c r="Q63" s="202" t="s">
        <v>305</v>
      </c>
      <c r="R63" s="202" t="s">
        <v>252</v>
      </c>
      <c r="S63" s="202" t="s">
        <v>324</v>
      </c>
      <c r="T63" s="204"/>
      <c r="U63" s="208" t="s">
        <v>326</v>
      </c>
      <c r="V63" s="40"/>
      <c r="W63" s="206"/>
      <c r="X63" s="209"/>
      <c r="Y63" s="209"/>
      <c r="Z63" s="203"/>
      <c r="AA63" s="203"/>
      <c r="AB63" s="203"/>
      <c r="AC63" s="203"/>
      <c r="AD63" s="203"/>
      <c r="AE63" s="203"/>
      <c r="AF63" s="203"/>
      <c r="AG63" s="210"/>
      <c r="AH63" s="211"/>
      <c r="AI63" s="203"/>
      <c r="AJ63" s="203"/>
      <c r="AK63" s="203"/>
      <c r="AL63" s="203"/>
      <c r="AM63" s="209"/>
      <c r="AN63" s="203"/>
      <c r="AO63" s="203"/>
      <c r="AP63" s="203"/>
      <c r="AQ63" s="212"/>
      <c r="AR63" s="25"/>
      <c r="AS63" s="25"/>
    </row>
    <row r="64" spans="1:45" ht="15" customHeight="1" x14ac:dyDescent="0.2">
      <c r="A64" s="2"/>
      <c r="B64" s="201">
        <v>1985</v>
      </c>
      <c r="C64" s="202" t="s">
        <v>71</v>
      </c>
      <c r="D64" s="203" t="s">
        <v>70</v>
      </c>
      <c r="E64" s="202"/>
      <c r="F64" s="202">
        <v>22</v>
      </c>
      <c r="G64" s="202"/>
      <c r="H64" s="204"/>
      <c r="I64" s="204"/>
      <c r="J64" s="204"/>
      <c r="K64" s="205"/>
      <c r="L64" s="40"/>
      <c r="M64" s="206" t="s">
        <v>308</v>
      </c>
      <c r="N64" s="202"/>
      <c r="O64" s="202"/>
      <c r="P64" s="202" t="s">
        <v>305</v>
      </c>
      <c r="Q64" s="202" t="s">
        <v>309</v>
      </c>
      <c r="R64" s="202" t="s">
        <v>328</v>
      </c>
      <c r="S64" s="202" t="s">
        <v>321</v>
      </c>
      <c r="T64" s="204"/>
      <c r="U64" s="208" t="s">
        <v>320</v>
      </c>
      <c r="V64" s="40"/>
      <c r="W64" s="206"/>
      <c r="X64" s="209"/>
      <c r="Y64" s="209"/>
      <c r="Z64" s="203"/>
      <c r="AA64" s="203"/>
      <c r="AB64" s="203"/>
      <c r="AC64" s="203"/>
      <c r="AD64" s="203"/>
      <c r="AE64" s="203"/>
      <c r="AF64" s="203"/>
      <c r="AG64" s="210"/>
      <c r="AH64" s="211"/>
      <c r="AI64" s="203"/>
      <c r="AJ64" s="203"/>
      <c r="AK64" s="203"/>
      <c r="AL64" s="203"/>
      <c r="AM64" s="209"/>
      <c r="AN64" s="203"/>
      <c r="AO64" s="203"/>
      <c r="AP64" s="203"/>
      <c r="AQ64" s="212"/>
      <c r="AR64" s="25"/>
      <c r="AS64" s="25"/>
    </row>
    <row r="65" spans="1:45" ht="15" customHeight="1" x14ac:dyDescent="0.2">
      <c r="A65" s="2"/>
      <c r="B65" s="201">
        <v>1986</v>
      </c>
      <c r="C65" s="202" t="s">
        <v>77</v>
      </c>
      <c r="D65" s="203" t="s">
        <v>70</v>
      </c>
      <c r="E65" s="202"/>
      <c r="F65" s="202">
        <v>23</v>
      </c>
      <c r="G65" s="202"/>
      <c r="H65" s="204"/>
      <c r="I65" s="204"/>
      <c r="J65" s="204"/>
      <c r="K65" s="205"/>
      <c r="L65" s="40"/>
      <c r="M65" s="206" t="s">
        <v>310</v>
      </c>
      <c r="N65" s="202"/>
      <c r="O65" s="202"/>
      <c r="P65" s="202" t="s">
        <v>349</v>
      </c>
      <c r="Q65" s="202" t="s">
        <v>301</v>
      </c>
      <c r="R65" s="202" t="s">
        <v>324</v>
      </c>
      <c r="S65" s="202" t="s">
        <v>304</v>
      </c>
      <c r="T65" s="204"/>
      <c r="U65" s="208" t="s">
        <v>276</v>
      </c>
      <c r="V65" s="40"/>
      <c r="W65" s="206"/>
      <c r="X65" s="209"/>
      <c r="Y65" s="209"/>
      <c r="Z65" s="203"/>
      <c r="AA65" s="203"/>
      <c r="AB65" s="203"/>
      <c r="AC65" s="203"/>
      <c r="AD65" s="203"/>
      <c r="AE65" s="203"/>
      <c r="AF65" s="203"/>
      <c r="AG65" s="210"/>
      <c r="AH65" s="211"/>
      <c r="AI65" s="203"/>
      <c r="AJ65" s="203"/>
      <c r="AK65" s="203"/>
      <c r="AL65" s="203"/>
      <c r="AM65" s="209"/>
      <c r="AN65" s="203"/>
      <c r="AO65" s="203"/>
      <c r="AP65" s="203"/>
      <c r="AQ65" s="212"/>
      <c r="AR65" s="25"/>
      <c r="AS65" s="25"/>
    </row>
    <row r="66" spans="1:45" ht="15" customHeight="1" x14ac:dyDescent="0.2">
      <c r="A66" s="2"/>
      <c r="B66" s="201">
        <v>1987</v>
      </c>
      <c r="C66" s="202" t="s">
        <v>69</v>
      </c>
      <c r="D66" s="203" t="s">
        <v>70</v>
      </c>
      <c r="E66" s="202"/>
      <c r="F66" s="202">
        <v>24</v>
      </c>
      <c r="G66" s="202">
        <v>5</v>
      </c>
      <c r="H66" s="204">
        <f t="shared" ref="H66:H74" si="8">PRODUCT((V9+W9)/U9)</f>
        <v>0.2</v>
      </c>
      <c r="I66" s="204">
        <f t="shared" ref="I66:I74" si="9">PRODUCT(X9/U9)</f>
        <v>0.8</v>
      </c>
      <c r="J66" s="204">
        <f t="shared" ref="J66:J74" si="10">PRODUCT(V9+W9+X9)/U9</f>
        <v>1</v>
      </c>
      <c r="K66" s="236">
        <f t="shared" ref="K66:K74" si="11">PRODUCT(Y9/U9)</f>
        <v>8.8000000000000007</v>
      </c>
      <c r="L66" s="40"/>
      <c r="M66" s="206" t="s">
        <v>312</v>
      </c>
      <c r="N66" s="202"/>
      <c r="O66" s="202"/>
      <c r="P66" s="202" t="s">
        <v>307</v>
      </c>
      <c r="Q66" s="202" t="s">
        <v>348</v>
      </c>
      <c r="R66" s="202" t="s">
        <v>323</v>
      </c>
      <c r="S66" s="202" t="s">
        <v>334</v>
      </c>
      <c r="T66" s="204"/>
      <c r="U66" s="208" t="s">
        <v>324</v>
      </c>
      <c r="V66" s="40"/>
      <c r="W66" s="206"/>
      <c r="X66" s="209"/>
      <c r="Y66" s="209"/>
      <c r="Z66" s="203"/>
      <c r="AA66" s="203"/>
      <c r="AB66" s="203"/>
      <c r="AC66" s="203"/>
      <c r="AD66" s="203"/>
      <c r="AE66" s="203"/>
      <c r="AF66" s="203"/>
      <c r="AG66" s="210"/>
      <c r="AH66" s="211"/>
      <c r="AI66" s="203"/>
      <c r="AJ66" s="203"/>
      <c r="AK66" s="203"/>
      <c r="AL66" s="203"/>
      <c r="AM66" s="209"/>
      <c r="AN66" s="203"/>
      <c r="AO66" s="203"/>
      <c r="AP66" s="203"/>
      <c r="AQ66" s="212"/>
      <c r="AR66" s="25"/>
      <c r="AS66" s="25"/>
    </row>
    <row r="67" spans="1:45" ht="15" customHeight="1" x14ac:dyDescent="0.2">
      <c r="A67" s="2"/>
      <c r="B67" s="201">
        <v>1988</v>
      </c>
      <c r="C67" s="202" t="s">
        <v>78</v>
      </c>
      <c r="D67" s="203" t="s">
        <v>70</v>
      </c>
      <c r="E67" s="202"/>
      <c r="F67" s="202">
        <v>25</v>
      </c>
      <c r="G67" s="202">
        <v>2</v>
      </c>
      <c r="H67" s="204">
        <f t="shared" si="8"/>
        <v>0</v>
      </c>
      <c r="I67" s="204">
        <f t="shared" si="9"/>
        <v>0</v>
      </c>
      <c r="J67" s="204">
        <f t="shared" si="10"/>
        <v>0</v>
      </c>
      <c r="K67" s="205">
        <f t="shared" si="11"/>
        <v>5</v>
      </c>
      <c r="L67" s="40"/>
      <c r="M67" s="206" t="s">
        <v>313</v>
      </c>
      <c r="N67" s="202"/>
      <c r="O67" s="202"/>
      <c r="P67" s="202" t="s">
        <v>331</v>
      </c>
      <c r="Q67" s="202" t="s">
        <v>302</v>
      </c>
      <c r="R67" s="202" t="s">
        <v>254</v>
      </c>
      <c r="S67" s="202" t="s">
        <v>304</v>
      </c>
      <c r="T67" s="204"/>
      <c r="U67" s="208" t="s">
        <v>318</v>
      </c>
      <c r="V67" s="40"/>
      <c r="W67" s="206"/>
      <c r="X67" s="209"/>
      <c r="Y67" s="209"/>
      <c r="Z67" s="203"/>
      <c r="AA67" s="203"/>
      <c r="AB67" s="203"/>
      <c r="AC67" s="203"/>
      <c r="AD67" s="203"/>
      <c r="AE67" s="203"/>
      <c r="AF67" s="203"/>
      <c r="AG67" s="210"/>
      <c r="AH67" s="211"/>
      <c r="AI67" s="203"/>
      <c r="AJ67" s="203"/>
      <c r="AK67" s="203"/>
      <c r="AL67" s="203"/>
      <c r="AM67" s="209"/>
      <c r="AN67" s="203"/>
      <c r="AO67" s="203"/>
      <c r="AP67" s="203"/>
      <c r="AQ67" s="212"/>
      <c r="AR67" s="25"/>
      <c r="AS67" s="25"/>
    </row>
    <row r="68" spans="1:45" ht="15" customHeight="1" x14ac:dyDescent="0.2">
      <c r="A68" s="2"/>
      <c r="B68" s="201">
        <v>1989</v>
      </c>
      <c r="C68" s="202" t="s">
        <v>69</v>
      </c>
      <c r="D68" s="203" t="s">
        <v>70</v>
      </c>
      <c r="E68" s="202"/>
      <c r="F68" s="202">
        <v>26</v>
      </c>
      <c r="G68" s="202">
        <v>7</v>
      </c>
      <c r="H68" s="204">
        <f t="shared" si="8"/>
        <v>1</v>
      </c>
      <c r="I68" s="204">
        <f t="shared" si="9"/>
        <v>1</v>
      </c>
      <c r="J68" s="204">
        <f t="shared" si="10"/>
        <v>2</v>
      </c>
      <c r="K68" s="205">
        <f t="shared" si="11"/>
        <v>7.7142857142857144</v>
      </c>
      <c r="L68" s="40"/>
      <c r="M68" s="206" t="s">
        <v>315</v>
      </c>
      <c r="N68" s="202"/>
      <c r="O68" s="202"/>
      <c r="P68" s="202" t="s">
        <v>272</v>
      </c>
      <c r="Q68" s="202" t="s">
        <v>331</v>
      </c>
      <c r="R68" s="202" t="s">
        <v>239</v>
      </c>
      <c r="S68" s="202" t="s">
        <v>330</v>
      </c>
      <c r="T68" s="204"/>
      <c r="U68" s="208" t="s">
        <v>345</v>
      </c>
      <c r="V68" s="40"/>
      <c r="W68" s="206"/>
      <c r="X68" s="209"/>
      <c r="Y68" s="209"/>
      <c r="Z68" s="203"/>
      <c r="AA68" s="203"/>
      <c r="AB68" s="203"/>
      <c r="AC68" s="203"/>
      <c r="AD68" s="203"/>
      <c r="AE68" s="203"/>
      <c r="AF68" s="203"/>
      <c r="AG68" s="210"/>
      <c r="AH68" s="211"/>
      <c r="AI68" s="203"/>
      <c r="AJ68" s="203"/>
      <c r="AK68" s="203"/>
      <c r="AL68" s="203"/>
      <c r="AM68" s="209"/>
      <c r="AN68" s="203"/>
      <c r="AO68" s="203"/>
      <c r="AP68" s="203"/>
      <c r="AQ68" s="212"/>
      <c r="AR68" s="25"/>
      <c r="AS68" s="25"/>
    </row>
    <row r="69" spans="1:45" ht="15" customHeight="1" x14ac:dyDescent="0.2">
      <c r="A69" s="2"/>
      <c r="B69" s="201">
        <v>1990</v>
      </c>
      <c r="C69" s="202" t="s">
        <v>69</v>
      </c>
      <c r="D69" s="203" t="s">
        <v>70</v>
      </c>
      <c r="E69" s="202"/>
      <c r="F69" s="202">
        <v>27</v>
      </c>
      <c r="G69" s="202">
        <v>7</v>
      </c>
      <c r="H69" s="204">
        <f t="shared" si="8"/>
        <v>0.2857142857142857</v>
      </c>
      <c r="I69" s="204">
        <f t="shared" si="9"/>
        <v>1</v>
      </c>
      <c r="J69" s="204">
        <f t="shared" si="10"/>
        <v>1.2857142857142858</v>
      </c>
      <c r="K69" s="205">
        <f t="shared" si="11"/>
        <v>6.7142857142857144</v>
      </c>
      <c r="L69" s="40"/>
      <c r="M69" s="206" t="s">
        <v>317</v>
      </c>
      <c r="N69" s="202"/>
      <c r="O69" s="202"/>
      <c r="P69" s="202" t="s">
        <v>239</v>
      </c>
      <c r="Q69" s="202" t="s">
        <v>334</v>
      </c>
      <c r="R69" s="202" t="s">
        <v>345</v>
      </c>
      <c r="S69" s="202" t="s">
        <v>249</v>
      </c>
      <c r="T69" s="204"/>
      <c r="U69" s="208" t="s">
        <v>75</v>
      </c>
      <c r="V69" s="40"/>
      <c r="W69" s="206"/>
      <c r="X69" s="209"/>
      <c r="Y69" s="209"/>
      <c r="Z69" s="203"/>
      <c r="AA69" s="203"/>
      <c r="AB69" s="203"/>
      <c r="AC69" s="203"/>
      <c r="AD69" s="203"/>
      <c r="AE69" s="203"/>
      <c r="AF69" s="203"/>
      <c r="AG69" s="210"/>
      <c r="AH69" s="211"/>
      <c r="AI69" s="203"/>
      <c r="AJ69" s="203"/>
      <c r="AK69" s="203"/>
      <c r="AL69" s="203"/>
      <c r="AM69" s="209"/>
      <c r="AN69" s="203"/>
      <c r="AO69" s="203"/>
      <c r="AP69" s="203"/>
      <c r="AQ69" s="212"/>
      <c r="AR69" s="25"/>
      <c r="AS69" s="25"/>
    </row>
    <row r="70" spans="1:45" ht="15" customHeight="1" x14ac:dyDescent="0.2">
      <c r="A70" s="2"/>
      <c r="B70" s="201">
        <v>1991</v>
      </c>
      <c r="C70" s="202" t="s">
        <v>79</v>
      </c>
      <c r="D70" s="203" t="s">
        <v>70</v>
      </c>
      <c r="E70" s="202"/>
      <c r="F70" s="202">
        <v>28</v>
      </c>
      <c r="G70" s="202">
        <v>7</v>
      </c>
      <c r="H70" s="235">
        <f t="shared" si="8"/>
        <v>1.1428571428571428</v>
      </c>
      <c r="I70" s="204">
        <f t="shared" si="9"/>
        <v>0.7142857142857143</v>
      </c>
      <c r="J70" s="204">
        <f t="shared" si="10"/>
        <v>1.8571428571428572</v>
      </c>
      <c r="K70" s="205">
        <f t="shared" si="11"/>
        <v>7.7142857142857144</v>
      </c>
      <c r="L70" s="40"/>
      <c r="M70" s="206" t="s">
        <v>319</v>
      </c>
      <c r="N70" s="202"/>
      <c r="O70" s="202"/>
      <c r="P70" s="202" t="s">
        <v>251</v>
      </c>
      <c r="Q70" s="202" t="s">
        <v>254</v>
      </c>
      <c r="R70" s="202" t="s">
        <v>251</v>
      </c>
      <c r="S70" s="202" t="s">
        <v>347</v>
      </c>
      <c r="T70" s="204"/>
      <c r="U70" s="208" t="s">
        <v>69</v>
      </c>
      <c r="V70" s="40"/>
      <c r="W70" s="206"/>
      <c r="X70" s="209"/>
      <c r="Y70" s="209"/>
      <c r="Z70" s="203"/>
      <c r="AA70" s="203"/>
      <c r="AB70" s="203"/>
      <c r="AC70" s="203"/>
      <c r="AD70" s="203"/>
      <c r="AE70" s="203"/>
      <c r="AF70" s="203"/>
      <c r="AG70" s="210"/>
      <c r="AH70" s="211"/>
      <c r="AI70" s="203"/>
      <c r="AJ70" s="203"/>
      <c r="AK70" s="203"/>
      <c r="AL70" s="203"/>
      <c r="AM70" s="209"/>
      <c r="AN70" s="203"/>
      <c r="AO70" s="203"/>
      <c r="AP70" s="203"/>
      <c r="AQ70" s="212"/>
      <c r="AR70" s="25"/>
      <c r="AS70" s="25"/>
    </row>
    <row r="71" spans="1:45" ht="15" customHeight="1" x14ac:dyDescent="0.2">
      <c r="A71" s="2"/>
      <c r="B71" s="201">
        <v>1992</v>
      </c>
      <c r="C71" s="202" t="s">
        <v>72</v>
      </c>
      <c r="D71" s="203" t="s">
        <v>70</v>
      </c>
      <c r="E71" s="202"/>
      <c r="F71" s="202">
        <v>29</v>
      </c>
      <c r="G71" s="202">
        <v>7</v>
      </c>
      <c r="H71" s="204">
        <f t="shared" si="8"/>
        <v>0.8571428571428571</v>
      </c>
      <c r="I71" s="204">
        <f t="shared" si="9"/>
        <v>1.2857142857142858</v>
      </c>
      <c r="J71" s="235">
        <f t="shared" si="10"/>
        <v>2.1428571428571428</v>
      </c>
      <c r="K71" s="205">
        <f t="shared" si="11"/>
        <v>7.7142857142857144</v>
      </c>
      <c r="L71" s="40"/>
      <c r="M71" s="206" t="s">
        <v>322</v>
      </c>
      <c r="N71" s="202"/>
      <c r="O71" s="202"/>
      <c r="P71" s="202" t="s">
        <v>78</v>
      </c>
      <c r="Q71" s="237" t="s">
        <v>256</v>
      </c>
      <c r="R71" s="237" t="s">
        <v>78</v>
      </c>
      <c r="S71" s="237" t="s">
        <v>75</v>
      </c>
      <c r="T71" s="235"/>
      <c r="U71" s="239" t="s">
        <v>72</v>
      </c>
      <c r="V71" s="40"/>
      <c r="W71" s="206"/>
      <c r="X71" s="209"/>
      <c r="Y71" s="209"/>
      <c r="Z71" s="203"/>
      <c r="AA71" s="203"/>
      <c r="AB71" s="203"/>
      <c r="AC71" s="203"/>
      <c r="AD71" s="203"/>
      <c r="AE71" s="203"/>
      <c r="AF71" s="203"/>
      <c r="AG71" s="210"/>
      <c r="AH71" s="211"/>
      <c r="AI71" s="203"/>
      <c r="AJ71" s="203"/>
      <c r="AK71" s="203"/>
      <c r="AL71" s="203"/>
      <c r="AM71" s="209"/>
      <c r="AN71" s="203"/>
      <c r="AO71" s="203"/>
      <c r="AP71" s="203"/>
      <c r="AQ71" s="212"/>
      <c r="AR71" s="25"/>
      <c r="AS71" s="25"/>
    </row>
    <row r="72" spans="1:45" ht="15" customHeight="1" x14ac:dyDescent="0.2">
      <c r="A72" s="2"/>
      <c r="B72" s="201">
        <v>1993</v>
      </c>
      <c r="C72" s="202" t="s">
        <v>74</v>
      </c>
      <c r="D72" s="203" t="s">
        <v>70</v>
      </c>
      <c r="E72" s="202"/>
      <c r="F72" s="202">
        <v>30</v>
      </c>
      <c r="G72" s="202">
        <v>4</v>
      </c>
      <c r="H72" s="204">
        <f t="shared" si="8"/>
        <v>0.25</v>
      </c>
      <c r="I72" s="204">
        <f t="shared" si="9"/>
        <v>0.5</v>
      </c>
      <c r="J72" s="204">
        <f t="shared" si="10"/>
        <v>0.75</v>
      </c>
      <c r="K72" s="205">
        <f t="shared" si="11"/>
        <v>6</v>
      </c>
      <c r="L72" s="40"/>
      <c r="M72" s="206" t="s">
        <v>325</v>
      </c>
      <c r="N72" s="202"/>
      <c r="O72" s="202"/>
      <c r="P72" s="202" t="s">
        <v>78</v>
      </c>
      <c r="Q72" s="202" t="s">
        <v>253</v>
      </c>
      <c r="R72" s="202" t="s">
        <v>332</v>
      </c>
      <c r="S72" s="202" t="s">
        <v>76</v>
      </c>
      <c r="T72" s="204"/>
      <c r="U72" s="208" t="s">
        <v>72</v>
      </c>
      <c r="V72" s="40"/>
      <c r="W72" s="206"/>
      <c r="X72" s="209"/>
      <c r="Y72" s="209"/>
      <c r="Z72" s="203"/>
      <c r="AA72" s="203"/>
      <c r="AB72" s="203"/>
      <c r="AC72" s="203"/>
      <c r="AD72" s="203"/>
      <c r="AE72" s="203"/>
      <c r="AF72" s="203"/>
      <c r="AG72" s="210"/>
      <c r="AH72" s="211"/>
      <c r="AI72" s="203"/>
      <c r="AJ72" s="203"/>
      <c r="AK72" s="203"/>
      <c r="AL72" s="203"/>
      <c r="AM72" s="209"/>
      <c r="AN72" s="203"/>
      <c r="AO72" s="203"/>
      <c r="AP72" s="203"/>
      <c r="AQ72" s="212"/>
      <c r="AR72" s="25"/>
      <c r="AS72" s="25"/>
    </row>
    <row r="73" spans="1:45" ht="15" customHeight="1" x14ac:dyDescent="0.2">
      <c r="A73" s="2"/>
      <c r="B73" s="201">
        <v>1994</v>
      </c>
      <c r="C73" s="202" t="s">
        <v>72</v>
      </c>
      <c r="D73" s="203" t="s">
        <v>70</v>
      </c>
      <c r="E73" s="202"/>
      <c r="F73" s="202">
        <v>31</v>
      </c>
      <c r="G73" s="202">
        <v>4</v>
      </c>
      <c r="H73" s="204">
        <f t="shared" si="8"/>
        <v>0.25</v>
      </c>
      <c r="I73" s="204">
        <f t="shared" si="9"/>
        <v>0.25</v>
      </c>
      <c r="J73" s="204">
        <f t="shared" si="10"/>
        <v>0.5</v>
      </c>
      <c r="K73" s="205">
        <f t="shared" si="11"/>
        <v>5.75</v>
      </c>
      <c r="L73" s="40"/>
      <c r="M73" s="206" t="s">
        <v>327</v>
      </c>
      <c r="N73" s="202"/>
      <c r="O73" s="202"/>
      <c r="P73" s="202" t="s">
        <v>77</v>
      </c>
      <c r="Q73" s="202" t="s">
        <v>253</v>
      </c>
      <c r="R73" s="202" t="s">
        <v>251</v>
      </c>
      <c r="S73" s="202" t="s">
        <v>71</v>
      </c>
      <c r="T73" s="204"/>
      <c r="U73" s="208" t="s">
        <v>72</v>
      </c>
      <c r="V73" s="40"/>
      <c r="W73" s="206"/>
      <c r="X73" s="209"/>
      <c r="Y73" s="209"/>
      <c r="Z73" s="203"/>
      <c r="AA73" s="203"/>
      <c r="AB73" s="203"/>
      <c r="AC73" s="203"/>
      <c r="AD73" s="203"/>
      <c r="AE73" s="203"/>
      <c r="AF73" s="203"/>
      <c r="AG73" s="210"/>
      <c r="AH73" s="211"/>
      <c r="AI73" s="203"/>
      <c r="AJ73" s="203"/>
      <c r="AK73" s="203"/>
      <c r="AL73" s="203"/>
      <c r="AM73" s="209"/>
      <c r="AN73" s="203"/>
      <c r="AO73" s="203"/>
      <c r="AP73" s="203"/>
      <c r="AQ73" s="212"/>
      <c r="AR73" s="25"/>
      <c r="AS73" s="25"/>
    </row>
    <row r="74" spans="1:45" ht="15" customHeight="1" x14ac:dyDescent="0.2">
      <c r="A74" s="2"/>
      <c r="B74" s="201">
        <v>1995</v>
      </c>
      <c r="C74" s="202" t="s">
        <v>79</v>
      </c>
      <c r="D74" s="203" t="s">
        <v>70</v>
      </c>
      <c r="E74" s="202"/>
      <c r="F74" s="202">
        <v>32</v>
      </c>
      <c r="G74" s="202">
        <v>10</v>
      </c>
      <c r="H74" s="204">
        <f t="shared" si="8"/>
        <v>0</v>
      </c>
      <c r="I74" s="204">
        <f t="shared" si="9"/>
        <v>0.2</v>
      </c>
      <c r="J74" s="204">
        <f t="shared" si="10"/>
        <v>0.2</v>
      </c>
      <c r="K74" s="205">
        <f t="shared" si="11"/>
        <v>2.2999999999999998</v>
      </c>
      <c r="L74" s="40"/>
      <c r="M74" s="206" t="s">
        <v>329</v>
      </c>
      <c r="N74" s="202"/>
      <c r="O74" s="202"/>
      <c r="P74" s="237" t="s">
        <v>69</v>
      </c>
      <c r="Q74" s="202" t="s">
        <v>333</v>
      </c>
      <c r="R74" s="202" t="s">
        <v>332</v>
      </c>
      <c r="S74" s="202" t="s">
        <v>76</v>
      </c>
      <c r="T74" s="204"/>
      <c r="U74" s="208" t="s">
        <v>72</v>
      </c>
      <c r="V74" s="40"/>
      <c r="W74" s="206"/>
      <c r="X74" s="209"/>
      <c r="Y74" s="209"/>
      <c r="Z74" s="203"/>
      <c r="AA74" s="203"/>
      <c r="AB74" s="203"/>
      <c r="AC74" s="203"/>
      <c r="AD74" s="203"/>
      <c r="AE74" s="203"/>
      <c r="AF74" s="203"/>
      <c r="AG74" s="210"/>
      <c r="AH74" s="211"/>
      <c r="AI74" s="203"/>
      <c r="AJ74" s="203"/>
      <c r="AK74" s="203"/>
      <c r="AL74" s="203"/>
      <c r="AM74" s="209"/>
      <c r="AN74" s="203"/>
      <c r="AO74" s="203"/>
      <c r="AP74" s="203"/>
      <c r="AQ74" s="212"/>
      <c r="AR74" s="25"/>
      <c r="AS74" s="25"/>
    </row>
    <row r="75" spans="1:45" s="10" customFormat="1" ht="15" customHeight="1" x14ac:dyDescent="0.25">
      <c r="A75" s="24"/>
      <c r="B75" s="217"/>
      <c r="C75" s="218"/>
      <c r="D75" s="218"/>
      <c r="E75" s="218"/>
      <c r="F75" s="218"/>
      <c r="G75" s="218"/>
      <c r="H75" s="219"/>
      <c r="I75" s="219"/>
      <c r="J75" s="219"/>
      <c r="K75" s="220"/>
      <c r="L75" s="40"/>
      <c r="M75" s="217"/>
      <c r="N75" s="218"/>
      <c r="O75" s="218"/>
      <c r="P75" s="218"/>
      <c r="Q75" s="218"/>
      <c r="R75" s="218"/>
      <c r="S75" s="218"/>
      <c r="T75" s="218"/>
      <c r="U75" s="220"/>
      <c r="V75" s="40"/>
      <c r="W75" s="217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21"/>
      <c r="AI75" s="218"/>
      <c r="AJ75" s="218"/>
      <c r="AK75" s="218"/>
      <c r="AL75" s="218"/>
      <c r="AM75" s="218"/>
      <c r="AN75" s="218"/>
      <c r="AO75" s="218"/>
      <c r="AP75" s="218"/>
      <c r="AQ75" s="221"/>
      <c r="AR75" s="37"/>
      <c r="AS75" s="41"/>
    </row>
    <row r="76" spans="1:45" s="10" customFormat="1" ht="15" customHeight="1" x14ac:dyDescent="0.25">
      <c r="A76" s="24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25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41"/>
    </row>
    <row r="77" spans="1:45" s="10" customFormat="1" ht="15" customHeight="1" x14ac:dyDescent="0.25">
      <c r="A77" s="24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5"/>
      <c r="AM77" s="25"/>
      <c r="AN77" s="25"/>
      <c r="AO77" s="37"/>
      <c r="AP77" s="37"/>
      <c r="AQ77" s="37"/>
      <c r="AR77" s="41"/>
      <c r="AS77" s="41"/>
    </row>
    <row r="78" spans="1:45" s="10" customFormat="1" ht="15" customHeight="1" x14ac:dyDescent="0.25">
      <c r="A78" s="24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5"/>
      <c r="AM78" s="25"/>
      <c r="AN78" s="25"/>
      <c r="AO78" s="37"/>
      <c r="AP78" s="37"/>
      <c r="AQ78" s="37"/>
      <c r="AR78" s="41"/>
      <c r="AS78" s="41"/>
    </row>
    <row r="79" spans="1:45" s="10" customFormat="1" ht="15" customHeight="1" x14ac:dyDescent="0.25">
      <c r="A79" s="24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5"/>
      <c r="AM79" s="25"/>
      <c r="AN79" s="25"/>
      <c r="AO79" s="37"/>
      <c r="AP79" s="37"/>
      <c r="AQ79" s="37"/>
      <c r="AR79" s="41"/>
      <c r="AS79" s="41"/>
    </row>
    <row r="80" spans="1:45" s="10" customFormat="1" ht="15" customHeight="1" x14ac:dyDescent="0.25">
      <c r="A80" s="24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5"/>
      <c r="AM80" s="25"/>
      <c r="AN80" s="25"/>
      <c r="AO80" s="37"/>
      <c r="AP80" s="37"/>
      <c r="AQ80" s="37"/>
      <c r="AR80" s="41"/>
      <c r="AS80" s="41"/>
    </row>
    <row r="81" spans="1:45" s="10" customFormat="1" ht="15" customHeight="1" x14ac:dyDescent="0.25">
      <c r="A81" s="24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5"/>
      <c r="AM81" s="25"/>
      <c r="AN81" s="25"/>
      <c r="AO81" s="37"/>
      <c r="AP81" s="37"/>
      <c r="AQ81" s="37"/>
      <c r="AR81" s="41"/>
      <c r="AS81" s="41"/>
    </row>
    <row r="82" spans="1:45" s="10" customFormat="1" ht="15" customHeight="1" x14ac:dyDescent="0.25">
      <c r="A82" s="24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5"/>
      <c r="AM82" s="25"/>
      <c r="AN82" s="25"/>
      <c r="AO82" s="37"/>
      <c r="AP82" s="37"/>
      <c r="AQ82" s="37"/>
      <c r="AR82" s="41"/>
      <c r="AS82" s="41"/>
    </row>
    <row r="83" spans="1:45" s="10" customFormat="1" ht="15" customHeight="1" x14ac:dyDescent="0.25">
      <c r="A83" s="24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5"/>
      <c r="AM83" s="25"/>
      <c r="AN83" s="25"/>
      <c r="AO83" s="37"/>
      <c r="AP83" s="37"/>
      <c r="AQ83" s="37"/>
      <c r="AR83" s="41"/>
      <c r="AS83" s="41"/>
    </row>
    <row r="84" spans="1:45" s="10" customFormat="1" ht="15" customHeight="1" x14ac:dyDescent="0.25">
      <c r="A84" s="24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40"/>
      <c r="AG84" s="37"/>
      <c r="AH84" s="37"/>
      <c r="AI84" s="37"/>
      <c r="AJ84" s="37"/>
      <c r="AK84" s="37"/>
      <c r="AL84" s="25"/>
      <c r="AM84" s="25"/>
      <c r="AN84" s="25"/>
      <c r="AO84" s="37"/>
      <c r="AP84" s="37"/>
      <c r="AQ84" s="37"/>
      <c r="AR84" s="41"/>
      <c r="AS84" s="3"/>
    </row>
    <row r="85" spans="1:45" s="10" customFormat="1" ht="15" customHeight="1" x14ac:dyDescent="0.25">
      <c r="A85" s="24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40"/>
      <c r="AG85" s="37"/>
      <c r="AH85" s="37"/>
      <c r="AI85" s="37"/>
      <c r="AJ85" s="37"/>
      <c r="AK85" s="37"/>
      <c r="AL85" s="25"/>
      <c r="AM85" s="25"/>
      <c r="AN85" s="25"/>
      <c r="AO85" s="37"/>
      <c r="AP85" s="37"/>
      <c r="AQ85" s="37"/>
      <c r="AR85" s="41"/>
      <c r="AS85" s="3"/>
    </row>
    <row r="86" spans="1:45" s="10" customFormat="1" ht="15" customHeight="1" x14ac:dyDescent="0.25">
      <c r="A86" s="24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40"/>
      <c r="AG86" s="37"/>
      <c r="AH86" s="37"/>
      <c r="AI86" s="37"/>
      <c r="AJ86" s="37"/>
      <c r="AK86" s="37"/>
      <c r="AL86" s="25"/>
      <c r="AM86" s="25"/>
      <c r="AN86" s="25"/>
      <c r="AO86" s="37"/>
      <c r="AP86" s="37"/>
      <c r="AQ86" s="37"/>
      <c r="AR86" s="41"/>
      <c r="AS86" s="3"/>
    </row>
    <row r="87" spans="1:45" s="10" customFormat="1" ht="15" customHeight="1" x14ac:dyDescent="0.25">
      <c r="A87" s="24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40"/>
      <c r="AG87" s="37"/>
      <c r="AH87" s="37"/>
      <c r="AI87" s="37"/>
      <c r="AJ87" s="37"/>
      <c r="AK87" s="37"/>
      <c r="AL87" s="25"/>
      <c r="AM87" s="25"/>
      <c r="AN87" s="25"/>
      <c r="AO87" s="37"/>
      <c r="AP87" s="37"/>
      <c r="AQ87" s="37"/>
      <c r="AR87" s="41"/>
      <c r="AS87" s="3"/>
    </row>
    <row r="88" spans="1:45" s="10" customFormat="1" ht="15" customHeight="1" x14ac:dyDescent="0.25">
      <c r="A88" s="24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40"/>
      <c r="AG88" s="37"/>
      <c r="AH88" s="37"/>
      <c r="AI88" s="37"/>
      <c r="AJ88" s="37"/>
      <c r="AK88" s="37"/>
      <c r="AL88" s="25"/>
      <c r="AM88" s="25"/>
      <c r="AN88" s="25"/>
      <c r="AO88" s="37"/>
      <c r="AP88" s="37"/>
      <c r="AQ88" s="37"/>
      <c r="AR88" s="41"/>
      <c r="AS88" s="3"/>
    </row>
    <row r="89" spans="1:45" s="10" customFormat="1" ht="15" customHeight="1" x14ac:dyDescent="0.25">
      <c r="A89" s="24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40"/>
      <c r="AG89" s="37"/>
      <c r="AH89" s="37"/>
      <c r="AI89" s="37"/>
      <c r="AJ89" s="37"/>
      <c r="AK89" s="37"/>
      <c r="AL89" s="25"/>
      <c r="AM89" s="25"/>
      <c r="AN89" s="25"/>
      <c r="AO89" s="37"/>
      <c r="AP89" s="37"/>
      <c r="AQ89" s="37"/>
      <c r="AR89" s="41"/>
      <c r="AS89" s="3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40"/>
      <c r="AG90" s="37"/>
      <c r="AH90" s="37"/>
      <c r="AI90" s="37"/>
      <c r="AJ90" s="37"/>
      <c r="AK90" s="37"/>
      <c r="AL90" s="25"/>
      <c r="AM90" s="25"/>
      <c r="AN90" s="25"/>
      <c r="AO90" s="37"/>
      <c r="AP90" s="37"/>
      <c r="AQ90" s="37"/>
      <c r="AR90" s="41"/>
      <c r="AS90" s="3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40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3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40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3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40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3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40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3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40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3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40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3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40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3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40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3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40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40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40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40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40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40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40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40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40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40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40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40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40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40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40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41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41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25"/>
      <c r="Q170" s="25"/>
      <c r="R170" s="25"/>
      <c r="S170" s="25"/>
      <c r="T170" s="25"/>
      <c r="U170" s="37"/>
      <c r="V170" s="40"/>
      <c r="W170" s="37"/>
      <c r="X170" s="37"/>
      <c r="Y170" s="25"/>
      <c r="Z170" s="25"/>
      <c r="AA170" s="25"/>
      <c r="AB170" s="25"/>
      <c r="AC170" s="25"/>
      <c r="AD170" s="25"/>
      <c r="AE170" s="25"/>
      <c r="AF170" s="25"/>
      <c r="AG170" s="25"/>
      <c r="AH170" s="59"/>
      <c r="AI170" s="37"/>
      <c r="AJ170" s="37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40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9"/>
      <c r="AI171" s="37"/>
      <c r="AJ171" s="37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40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9"/>
      <c r="AI172" s="37"/>
      <c r="AJ172" s="37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40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9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40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9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40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9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40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9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40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9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40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9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40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9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40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9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40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9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37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37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37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37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37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40"/>
      <c r="AG188" s="37"/>
      <c r="AH188" s="37"/>
      <c r="AI188" s="37"/>
      <c r="AJ188" s="37"/>
      <c r="AK188" s="37"/>
      <c r="AL188" s="25"/>
      <c r="AM188" s="25"/>
      <c r="AN188" s="25"/>
      <c r="AO188" s="37"/>
      <c r="AP188" s="37"/>
      <c r="AQ188" s="37"/>
      <c r="AR188" s="41"/>
      <c r="AS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40"/>
      <c r="AG189" s="37"/>
      <c r="AH189" s="37"/>
      <c r="AI189" s="37"/>
      <c r="AJ189" s="37"/>
      <c r="AK189" s="37"/>
      <c r="AL189" s="25"/>
      <c r="AM189" s="25"/>
      <c r="AN189" s="25"/>
      <c r="AO189" s="37"/>
      <c r="AP189" s="37"/>
      <c r="AQ189" s="37"/>
      <c r="AR189" s="41"/>
      <c r="AS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40"/>
      <c r="AG190" s="37"/>
      <c r="AH190" s="37"/>
      <c r="AI190" s="37"/>
      <c r="AJ190" s="37"/>
      <c r="AK190" s="37"/>
      <c r="AL190" s="25"/>
      <c r="AM190" s="25"/>
      <c r="AN190" s="25"/>
      <c r="AO190" s="37"/>
      <c r="AP190" s="37"/>
      <c r="AQ190" s="37"/>
      <c r="AR190" s="41"/>
      <c r="AS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40"/>
      <c r="AG191" s="37"/>
      <c r="AH191" s="37"/>
      <c r="AI191" s="37"/>
      <c r="AJ191" s="37"/>
      <c r="AK191" s="37"/>
      <c r="AL191" s="25"/>
      <c r="AM191" s="25"/>
      <c r="AN191" s="25"/>
      <c r="AO191" s="37"/>
      <c r="AP191" s="37"/>
      <c r="AQ191" s="37"/>
      <c r="AR191" s="41"/>
      <c r="AS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40"/>
      <c r="AG192" s="37"/>
      <c r="AH192" s="37"/>
      <c r="AI192" s="37"/>
      <c r="AJ192" s="37"/>
      <c r="AK192" s="37"/>
      <c r="AL192" s="25"/>
      <c r="AM192" s="25"/>
      <c r="AN192" s="25"/>
      <c r="AO192" s="37"/>
      <c r="AP192" s="37"/>
      <c r="AQ192" s="37"/>
      <c r="AR192" s="41"/>
      <c r="AS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40"/>
      <c r="AG193" s="37"/>
      <c r="AH193" s="37"/>
      <c r="AI193" s="37"/>
      <c r="AJ193" s="37"/>
      <c r="AK193" s="37"/>
      <c r="AL193" s="25"/>
      <c r="AM193" s="25"/>
      <c r="AN193" s="25"/>
      <c r="AO193" s="37"/>
      <c r="AP193" s="37"/>
      <c r="AQ193" s="37"/>
      <c r="AR193" s="41"/>
      <c r="AS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40"/>
      <c r="AG194" s="37"/>
      <c r="AH194" s="37"/>
      <c r="AI194" s="37"/>
      <c r="AJ194" s="37"/>
      <c r="AK194" s="37"/>
      <c r="AL194" s="25"/>
      <c r="AM194" s="25"/>
      <c r="AN194" s="25"/>
      <c r="AO194" s="37"/>
      <c r="AP194" s="37"/>
      <c r="AQ194" s="37"/>
      <c r="AR194" s="41"/>
      <c r="AS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ht="15" customHeight="1" x14ac:dyDescent="0.25">
      <c r="AG199" s="25"/>
      <c r="AH199" s="59"/>
      <c r="AI199" s="37"/>
      <c r="AJ199" s="37"/>
    </row>
    <row r="200" spans="1:45" ht="15" customHeight="1" x14ac:dyDescent="0.25">
      <c r="AG200" s="25"/>
      <c r="AH200" s="59"/>
      <c r="AI200" s="37"/>
      <c r="AJ200" s="37"/>
    </row>
    <row r="201" spans="1:45" ht="15" customHeight="1" x14ac:dyDescent="0.25">
      <c r="AG201" s="25"/>
      <c r="AH201" s="59"/>
      <c r="AI201" s="37"/>
      <c r="AJ201" s="37"/>
    </row>
  </sheetData>
  <sortState ref="M53:P54">
    <sortCondition descending="1" ref="M5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24" t="s">
        <v>67</v>
      </c>
      <c r="C1" s="6"/>
      <c r="D1" s="7"/>
      <c r="E1" s="105" t="s">
        <v>68</v>
      </c>
      <c r="F1" s="176"/>
      <c r="G1" s="74"/>
      <c r="H1" s="74"/>
      <c r="I1" s="8"/>
      <c r="J1" s="6"/>
      <c r="K1" s="12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76"/>
      <c r="AB1" s="176"/>
      <c r="AC1" s="74"/>
      <c r="AD1" s="74"/>
      <c r="AE1" s="8"/>
      <c r="AF1" s="6"/>
      <c r="AG1" s="12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0" t="s">
        <v>33</v>
      </c>
      <c r="C2" s="71"/>
      <c r="D2" s="164"/>
      <c r="E2" s="14" t="s">
        <v>12</v>
      </c>
      <c r="F2" s="15"/>
      <c r="G2" s="15"/>
      <c r="H2" s="15"/>
      <c r="I2" s="21"/>
      <c r="J2" s="16"/>
      <c r="K2" s="98"/>
      <c r="L2" s="23" t="s">
        <v>264</v>
      </c>
      <c r="M2" s="15"/>
      <c r="N2" s="15"/>
      <c r="O2" s="22"/>
      <c r="P2" s="20"/>
      <c r="Q2" s="23" t="s">
        <v>265</v>
      </c>
      <c r="R2" s="15"/>
      <c r="S2" s="15"/>
      <c r="T2" s="15"/>
      <c r="U2" s="21"/>
      <c r="V2" s="22"/>
      <c r="W2" s="20"/>
      <c r="X2" s="177" t="s">
        <v>266</v>
      </c>
      <c r="Y2" s="178"/>
      <c r="Z2" s="179"/>
      <c r="AA2" s="14" t="s">
        <v>12</v>
      </c>
      <c r="AB2" s="15"/>
      <c r="AC2" s="15"/>
      <c r="AD2" s="15"/>
      <c r="AE2" s="21"/>
      <c r="AF2" s="16"/>
      <c r="AG2" s="98"/>
      <c r="AH2" s="23" t="s">
        <v>267</v>
      </c>
      <c r="AI2" s="15"/>
      <c r="AJ2" s="15"/>
      <c r="AK2" s="22"/>
      <c r="AL2" s="20"/>
      <c r="AM2" s="23" t="s">
        <v>265</v>
      </c>
      <c r="AN2" s="15"/>
      <c r="AO2" s="15"/>
      <c r="AP2" s="15"/>
      <c r="AQ2" s="21"/>
      <c r="AR2" s="22"/>
      <c r="AS2" s="150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50"/>
      <c r="L3" s="19" t="s">
        <v>5</v>
      </c>
      <c r="M3" s="19" t="s">
        <v>6</v>
      </c>
      <c r="N3" s="19" t="s">
        <v>34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5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50"/>
      <c r="AH3" s="19" t="s">
        <v>5</v>
      </c>
      <c r="AI3" s="19" t="s">
        <v>6</v>
      </c>
      <c r="AJ3" s="19" t="s">
        <v>34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50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1996</v>
      </c>
      <c r="C4" s="26" t="s">
        <v>79</v>
      </c>
      <c r="D4" s="27" t="s">
        <v>80</v>
      </c>
      <c r="E4" s="26">
        <v>25</v>
      </c>
      <c r="F4" s="26">
        <v>4</v>
      </c>
      <c r="G4" s="26">
        <v>54</v>
      </c>
      <c r="H4" s="26">
        <v>19</v>
      </c>
      <c r="I4" s="26">
        <v>144</v>
      </c>
      <c r="J4" s="26"/>
      <c r="K4" s="25"/>
      <c r="L4" s="26" t="s">
        <v>72</v>
      </c>
      <c r="M4" s="19"/>
      <c r="N4" s="26" t="s">
        <v>73</v>
      </c>
      <c r="O4" s="19" t="s">
        <v>77</v>
      </c>
      <c r="P4" s="25"/>
      <c r="Q4" s="26"/>
      <c r="R4" s="26"/>
      <c r="S4" s="28"/>
      <c r="T4" s="26"/>
      <c r="U4" s="26"/>
      <c r="V4" s="180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81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77" t="s">
        <v>268</v>
      </c>
      <c r="C5" s="81"/>
      <c r="D5" s="80"/>
      <c r="E5" s="79">
        <f>SUM(E4:E4)</f>
        <v>25</v>
      </c>
      <c r="F5" s="79">
        <f>SUM(F4:F4)</f>
        <v>4</v>
      </c>
      <c r="G5" s="79">
        <f>SUM(G4:G4)</f>
        <v>54</v>
      </c>
      <c r="H5" s="79">
        <f>SUM(H4:H4)</f>
        <v>19</v>
      </c>
      <c r="I5" s="79">
        <f>SUM(I4:I4)</f>
        <v>144</v>
      </c>
      <c r="J5" s="182">
        <v>0</v>
      </c>
      <c r="K5" s="98">
        <f>SUM(K4:K4)</f>
        <v>0</v>
      </c>
      <c r="L5" s="23"/>
      <c r="M5" s="21"/>
      <c r="N5" s="116"/>
      <c r="O5" s="117"/>
      <c r="P5" s="25"/>
      <c r="Q5" s="79">
        <f>SUM(Q4:Q4)</f>
        <v>0</v>
      </c>
      <c r="R5" s="79">
        <f>SUM(R4:R4)</f>
        <v>0</v>
      </c>
      <c r="S5" s="79">
        <f>SUM(S4:S4)</f>
        <v>0</v>
      </c>
      <c r="T5" s="79">
        <f>SUM(T4:T4)</f>
        <v>0</v>
      </c>
      <c r="U5" s="79">
        <f>SUM(U4:U4)</f>
        <v>0</v>
      </c>
      <c r="V5" s="35">
        <v>0</v>
      </c>
      <c r="W5" s="98">
        <f>SUM(W4:W4)</f>
        <v>0</v>
      </c>
      <c r="X5" s="17" t="s">
        <v>268</v>
      </c>
      <c r="Y5" s="18"/>
      <c r="Z5" s="16"/>
      <c r="AA5" s="79">
        <f>SUM(AA4:AA4)</f>
        <v>0</v>
      </c>
      <c r="AB5" s="79">
        <f>SUM(AB4:AB4)</f>
        <v>0</v>
      </c>
      <c r="AC5" s="79">
        <f>SUM(AC4:AC4)</f>
        <v>0</v>
      </c>
      <c r="AD5" s="79">
        <f>SUM(AD4:AD4)</f>
        <v>0</v>
      </c>
      <c r="AE5" s="79">
        <f>SUM(AE4:AE4)</f>
        <v>0</v>
      </c>
      <c r="AF5" s="182">
        <v>0</v>
      </c>
      <c r="AG5" s="98">
        <f>SUM(AG4:AG4)</f>
        <v>0</v>
      </c>
      <c r="AH5" s="23"/>
      <c r="AI5" s="21"/>
      <c r="AJ5" s="116"/>
      <c r="AK5" s="117"/>
      <c r="AL5" s="25"/>
      <c r="AM5" s="79">
        <f>SUM(AM4:AM4)</f>
        <v>0</v>
      </c>
      <c r="AN5" s="79">
        <f>SUM(AN4:AN4)</f>
        <v>0</v>
      </c>
      <c r="AO5" s="79">
        <f>SUM(AO4:AO4)</f>
        <v>0</v>
      </c>
      <c r="AP5" s="79">
        <f>SUM(AP4:AP4)</f>
        <v>0</v>
      </c>
      <c r="AQ5" s="79">
        <f>SUM(AQ4:AQ4)</f>
        <v>0</v>
      </c>
      <c r="AR5" s="182">
        <v>0</v>
      </c>
      <c r="AS5" s="150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1"/>
      <c r="L6" s="25"/>
      <c r="M6" s="25"/>
      <c r="N6" s="25"/>
      <c r="O6" s="25"/>
      <c r="P6" s="37"/>
      <c r="Q6" s="37"/>
      <c r="R6" s="40"/>
      <c r="S6" s="37"/>
      <c r="T6" s="37"/>
      <c r="U6" s="25"/>
      <c r="V6" s="25"/>
      <c r="W6" s="31"/>
      <c r="X6" s="37"/>
      <c r="Y6" s="37"/>
      <c r="Z6" s="37"/>
      <c r="AA6" s="37"/>
      <c r="AB6" s="37"/>
      <c r="AC6" s="37"/>
      <c r="AD6" s="37"/>
      <c r="AE6" s="37"/>
      <c r="AF6" s="38"/>
      <c r="AG6" s="31"/>
      <c r="AH6" s="25"/>
      <c r="AI6" s="25"/>
      <c r="AJ6" s="25"/>
      <c r="AK6" s="25"/>
      <c r="AL6" s="37"/>
      <c r="AM6" s="37"/>
      <c r="AN6" s="40"/>
      <c r="AO6" s="37"/>
      <c r="AP6" s="37"/>
      <c r="AQ6" s="25"/>
      <c r="AR6" s="25"/>
      <c r="AS6" s="3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83" t="s">
        <v>269</v>
      </c>
      <c r="C7" s="184"/>
      <c r="D7" s="185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5"/>
      <c r="L7" s="19" t="s">
        <v>26</v>
      </c>
      <c r="M7" s="19" t="s">
        <v>27</v>
      </c>
      <c r="N7" s="19" t="s">
        <v>270</v>
      </c>
      <c r="O7" s="19" t="s">
        <v>271</v>
      </c>
      <c r="Q7" s="40"/>
      <c r="R7" s="40" t="s">
        <v>88</v>
      </c>
      <c r="S7" s="40"/>
      <c r="T7" s="37" t="s">
        <v>89</v>
      </c>
      <c r="U7" s="25"/>
      <c r="V7" s="31"/>
      <c r="W7" s="31"/>
      <c r="X7" s="186"/>
      <c r="Y7" s="186"/>
      <c r="Z7" s="186"/>
      <c r="AA7" s="186"/>
      <c r="AB7" s="186"/>
      <c r="AC7" s="40"/>
      <c r="AD7" s="40"/>
      <c r="AE7" s="40"/>
      <c r="AF7" s="37"/>
      <c r="AG7" s="37"/>
      <c r="AH7" s="37"/>
      <c r="AI7" s="37"/>
      <c r="AJ7" s="37"/>
      <c r="AK7" s="37"/>
      <c r="AM7" s="31"/>
      <c r="AN7" s="186"/>
      <c r="AO7" s="186"/>
      <c r="AP7" s="186"/>
      <c r="AQ7" s="186"/>
      <c r="AR7" s="186"/>
      <c r="AS7" s="18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3" t="s">
        <v>11</v>
      </c>
      <c r="C8" s="13"/>
      <c r="D8" s="45"/>
      <c r="E8" s="187">
        <v>421</v>
      </c>
      <c r="F8" s="187">
        <v>36</v>
      </c>
      <c r="G8" s="187">
        <v>212</v>
      </c>
      <c r="H8" s="187">
        <v>534</v>
      </c>
      <c r="I8" s="187">
        <v>2774</v>
      </c>
      <c r="J8" s="188">
        <v>0.65100000000000002</v>
      </c>
      <c r="K8" s="37">
        <f>PRODUCT(I8/J8)</f>
        <v>4261.136712749616</v>
      </c>
      <c r="L8" s="189">
        <f>PRODUCT((F8+G8)/E8)</f>
        <v>0.5890736342042755</v>
      </c>
      <c r="M8" s="189">
        <f>PRODUCT(H8/E8)</f>
        <v>1.2684085510688836</v>
      </c>
      <c r="N8" s="189">
        <f>PRODUCT((F8+G8+H8)/E8)</f>
        <v>1.8574821852731591</v>
      </c>
      <c r="O8" s="189">
        <f>PRODUCT(I8/E8)</f>
        <v>6.5890736342042757</v>
      </c>
      <c r="Q8" s="40"/>
      <c r="R8" s="40"/>
      <c r="S8" s="40"/>
      <c r="T8" s="37" t="s">
        <v>90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90" t="s">
        <v>33</v>
      </c>
      <c r="C9" s="191"/>
      <c r="D9" s="192"/>
      <c r="E9" s="187">
        <f>PRODUCT(E5+Q5)</f>
        <v>25</v>
      </c>
      <c r="F9" s="187">
        <f>PRODUCT(F5+R5)</f>
        <v>4</v>
      </c>
      <c r="G9" s="187">
        <f>PRODUCT(G5+S5)</f>
        <v>54</v>
      </c>
      <c r="H9" s="187">
        <f>PRODUCT(H5+T5)</f>
        <v>19</v>
      </c>
      <c r="I9" s="187">
        <f>PRODUCT(I5+U5)</f>
        <v>144</v>
      </c>
      <c r="J9" s="188">
        <v>0</v>
      </c>
      <c r="K9" s="37">
        <f>PRODUCT(K5+W5)</f>
        <v>0</v>
      </c>
      <c r="L9" s="189">
        <f>PRODUCT((F9+G9)/E9)</f>
        <v>2.3199999999999998</v>
      </c>
      <c r="M9" s="189">
        <f>PRODUCT(H9/E9)</f>
        <v>0.76</v>
      </c>
      <c r="N9" s="189">
        <f>PRODUCT((F9+G9+H9)/E9)</f>
        <v>3.08</v>
      </c>
      <c r="O9" s="189">
        <f>PRODUCT(I9/E9)</f>
        <v>5.76</v>
      </c>
      <c r="Q9" s="40"/>
      <c r="R9" s="40"/>
      <c r="S9" s="40"/>
      <c r="T9" s="37" t="s">
        <v>91</v>
      </c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93" t="s">
        <v>266</v>
      </c>
      <c r="C10" s="194"/>
      <c r="D10" s="195"/>
      <c r="E10" s="187">
        <f>PRODUCT(AA5+AM5)</f>
        <v>0</v>
      </c>
      <c r="F10" s="187">
        <f>PRODUCT(AB5+AN5)</f>
        <v>0</v>
      </c>
      <c r="G10" s="187">
        <f>PRODUCT(AC5+AO5)</f>
        <v>0</v>
      </c>
      <c r="H10" s="187">
        <f>PRODUCT(AD5+AP5)</f>
        <v>0</v>
      </c>
      <c r="I10" s="187">
        <f>PRODUCT(AE5+AQ5)</f>
        <v>0</v>
      </c>
      <c r="J10" s="188">
        <v>0</v>
      </c>
      <c r="K10" s="25">
        <f>PRODUCT(AG5+AS5)</f>
        <v>0</v>
      </c>
      <c r="L10" s="189">
        <v>0</v>
      </c>
      <c r="M10" s="189">
        <v>0</v>
      </c>
      <c r="N10" s="189">
        <v>0</v>
      </c>
      <c r="O10" s="189">
        <v>0</v>
      </c>
      <c r="Q10" s="40"/>
      <c r="R10" s="40"/>
      <c r="S10" s="37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25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96" t="s">
        <v>268</v>
      </c>
      <c r="C11" s="95"/>
      <c r="D11" s="197"/>
      <c r="E11" s="187">
        <f>SUM(E8:E10)</f>
        <v>446</v>
      </c>
      <c r="F11" s="187">
        <f t="shared" ref="F11:I11" si="0">SUM(F8:F10)</f>
        <v>40</v>
      </c>
      <c r="G11" s="187">
        <f t="shared" si="0"/>
        <v>266</v>
      </c>
      <c r="H11" s="187">
        <f t="shared" si="0"/>
        <v>553</v>
      </c>
      <c r="I11" s="187">
        <f t="shared" si="0"/>
        <v>2918</v>
      </c>
      <c r="J11" s="188">
        <v>0</v>
      </c>
      <c r="K11" s="37">
        <f>SUM(K8:K10)</f>
        <v>4261.136712749616</v>
      </c>
      <c r="L11" s="189">
        <f>PRODUCT((F11+G11)/E11)</f>
        <v>0.68609865470852016</v>
      </c>
      <c r="M11" s="189">
        <f>PRODUCT(H11/E11)</f>
        <v>1.2399103139013452</v>
      </c>
      <c r="N11" s="189">
        <f>PRODUCT((F11+G11+H11)/E11)</f>
        <v>1.9260089686098654</v>
      </c>
      <c r="O11" s="189">
        <f>PRODUCT(I11/E11)</f>
        <v>6.5426008968609866</v>
      </c>
      <c r="Q11" s="25"/>
      <c r="R11" s="25"/>
      <c r="S11" s="25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5"/>
      <c r="F12" s="25"/>
      <c r="G12" s="25"/>
      <c r="H12" s="25"/>
      <c r="I12" s="25"/>
      <c r="J12" s="37"/>
      <c r="K12" s="37"/>
      <c r="L12" s="25"/>
      <c r="M12" s="25"/>
      <c r="N12" s="25"/>
      <c r="O12" s="25"/>
      <c r="P12" s="37"/>
      <c r="Q12" s="37"/>
      <c r="R12" s="37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5"/>
      <c r="R84" s="25"/>
      <c r="S84" s="25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25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5"/>
      <c r="R85" s="25"/>
      <c r="S85" s="25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25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5"/>
      <c r="AL176" s="25"/>
    </row>
    <row r="177" spans="12:38" x14ac:dyDescent="0.25">
      <c r="R177" s="31"/>
      <c r="S177" s="31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1"/>
      <c r="S178" s="31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1"/>
      <c r="S179" s="3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1"/>
      <c r="S180" s="3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3"/>
  <sheetViews>
    <sheetView zoomScale="80" zoomScaleNormal="80" workbookViewId="0"/>
  </sheetViews>
  <sheetFormatPr defaultRowHeight="15" x14ac:dyDescent="0.25"/>
  <cols>
    <col min="1" max="1" width="0.7109375" style="10" customWidth="1"/>
    <col min="2" max="2" width="31.42578125" style="63" customWidth="1"/>
    <col min="3" max="3" width="19.5703125" style="64" customWidth="1"/>
    <col min="4" max="4" width="10.5703125" style="97" customWidth="1"/>
    <col min="5" max="5" width="9.42578125" style="97" customWidth="1"/>
    <col min="6" max="6" width="0.7109375" style="31" customWidth="1"/>
    <col min="7" max="11" width="5.28515625" style="64" customWidth="1"/>
    <col min="12" max="12" width="6.7109375" style="64" customWidth="1"/>
    <col min="13" max="16" width="5.28515625" style="64" customWidth="1"/>
    <col min="17" max="21" width="7.7109375" style="175" customWidth="1"/>
    <col min="22" max="22" width="10.7109375" style="64" customWidth="1"/>
    <col min="23" max="23" width="23.5703125" style="97" customWidth="1"/>
    <col min="24" max="24" width="11.7109375" style="64" customWidth="1"/>
    <col min="25" max="26" width="9.140625" style="3"/>
    <col min="27" max="27" width="55.5703125" style="3" customWidth="1"/>
    <col min="28" max="30" width="9.140625" style="3"/>
    <col min="257" max="257" width="1.28515625" customWidth="1"/>
    <col min="258" max="258" width="30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9" customWidth="1"/>
    <col min="279" max="279" width="19.42578125" customWidth="1"/>
    <col min="280" max="280" width="9.7109375" customWidth="1"/>
    <col min="513" max="513" width="1.28515625" customWidth="1"/>
    <col min="514" max="514" width="30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9" customWidth="1"/>
    <col min="535" max="535" width="19.42578125" customWidth="1"/>
    <col min="536" max="536" width="9.7109375" customWidth="1"/>
    <col min="769" max="769" width="1.28515625" customWidth="1"/>
    <col min="770" max="770" width="30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9" customWidth="1"/>
    <col min="791" max="791" width="19.42578125" customWidth="1"/>
    <col min="792" max="792" width="9.7109375" customWidth="1"/>
    <col min="1025" max="1025" width="1.28515625" customWidth="1"/>
    <col min="1026" max="1026" width="30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9" customWidth="1"/>
    <col min="1047" max="1047" width="19.42578125" customWidth="1"/>
    <col min="1048" max="1048" width="9.7109375" customWidth="1"/>
    <col min="1281" max="1281" width="1.28515625" customWidth="1"/>
    <col min="1282" max="1282" width="30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9" customWidth="1"/>
    <col min="1303" max="1303" width="19.42578125" customWidth="1"/>
    <col min="1304" max="1304" width="9.7109375" customWidth="1"/>
    <col min="1537" max="1537" width="1.28515625" customWidth="1"/>
    <col min="1538" max="1538" width="30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9" customWidth="1"/>
    <col min="1559" max="1559" width="19.42578125" customWidth="1"/>
    <col min="1560" max="1560" width="9.7109375" customWidth="1"/>
    <col min="1793" max="1793" width="1.28515625" customWidth="1"/>
    <col min="1794" max="1794" width="30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9" customWidth="1"/>
    <col min="1815" max="1815" width="19.42578125" customWidth="1"/>
    <col min="1816" max="1816" width="9.7109375" customWidth="1"/>
    <col min="2049" max="2049" width="1.28515625" customWidth="1"/>
    <col min="2050" max="2050" width="30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9" customWidth="1"/>
    <col min="2071" max="2071" width="19.42578125" customWidth="1"/>
    <col min="2072" max="2072" width="9.7109375" customWidth="1"/>
    <col min="2305" max="2305" width="1.28515625" customWidth="1"/>
    <col min="2306" max="2306" width="30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9" customWidth="1"/>
    <col min="2327" max="2327" width="19.42578125" customWidth="1"/>
    <col min="2328" max="2328" width="9.7109375" customWidth="1"/>
    <col min="2561" max="2561" width="1.28515625" customWidth="1"/>
    <col min="2562" max="2562" width="30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9" customWidth="1"/>
    <col min="2583" max="2583" width="19.42578125" customWidth="1"/>
    <col min="2584" max="2584" width="9.7109375" customWidth="1"/>
    <col min="2817" max="2817" width="1.28515625" customWidth="1"/>
    <col min="2818" max="2818" width="30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9" customWidth="1"/>
    <col min="2839" max="2839" width="19.42578125" customWidth="1"/>
    <col min="2840" max="2840" width="9.7109375" customWidth="1"/>
    <col min="3073" max="3073" width="1.28515625" customWidth="1"/>
    <col min="3074" max="3074" width="30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9" customWidth="1"/>
    <col min="3095" max="3095" width="19.42578125" customWidth="1"/>
    <col min="3096" max="3096" width="9.7109375" customWidth="1"/>
    <col min="3329" max="3329" width="1.28515625" customWidth="1"/>
    <col min="3330" max="3330" width="30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9" customWidth="1"/>
    <col min="3351" max="3351" width="19.42578125" customWidth="1"/>
    <col min="3352" max="3352" width="9.7109375" customWidth="1"/>
    <col min="3585" max="3585" width="1.28515625" customWidth="1"/>
    <col min="3586" max="3586" width="30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9" customWidth="1"/>
    <col min="3607" max="3607" width="19.42578125" customWidth="1"/>
    <col min="3608" max="3608" width="9.7109375" customWidth="1"/>
    <col min="3841" max="3841" width="1.28515625" customWidth="1"/>
    <col min="3842" max="3842" width="30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9" customWidth="1"/>
    <col min="3863" max="3863" width="19.42578125" customWidth="1"/>
    <col min="3864" max="3864" width="9.7109375" customWidth="1"/>
    <col min="4097" max="4097" width="1.28515625" customWidth="1"/>
    <col min="4098" max="4098" width="30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9" customWidth="1"/>
    <col min="4119" max="4119" width="19.42578125" customWidth="1"/>
    <col min="4120" max="4120" width="9.7109375" customWidth="1"/>
    <col min="4353" max="4353" width="1.28515625" customWidth="1"/>
    <col min="4354" max="4354" width="30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9" customWidth="1"/>
    <col min="4375" max="4375" width="19.42578125" customWidth="1"/>
    <col min="4376" max="4376" width="9.7109375" customWidth="1"/>
    <col min="4609" max="4609" width="1.28515625" customWidth="1"/>
    <col min="4610" max="4610" width="30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9" customWidth="1"/>
    <col min="4631" max="4631" width="19.42578125" customWidth="1"/>
    <col min="4632" max="4632" width="9.7109375" customWidth="1"/>
    <col min="4865" max="4865" width="1.28515625" customWidth="1"/>
    <col min="4866" max="4866" width="30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9" customWidth="1"/>
    <col min="4887" max="4887" width="19.42578125" customWidth="1"/>
    <col min="4888" max="4888" width="9.7109375" customWidth="1"/>
    <col min="5121" max="5121" width="1.28515625" customWidth="1"/>
    <col min="5122" max="5122" width="30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9" customWidth="1"/>
    <col min="5143" max="5143" width="19.42578125" customWidth="1"/>
    <col min="5144" max="5144" width="9.7109375" customWidth="1"/>
    <col min="5377" max="5377" width="1.28515625" customWidth="1"/>
    <col min="5378" max="5378" width="30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9" customWidth="1"/>
    <col min="5399" max="5399" width="19.42578125" customWidth="1"/>
    <col min="5400" max="5400" width="9.7109375" customWidth="1"/>
    <col min="5633" max="5633" width="1.28515625" customWidth="1"/>
    <col min="5634" max="5634" width="30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9" customWidth="1"/>
    <col min="5655" max="5655" width="19.42578125" customWidth="1"/>
    <col min="5656" max="5656" width="9.7109375" customWidth="1"/>
    <col min="5889" max="5889" width="1.28515625" customWidth="1"/>
    <col min="5890" max="5890" width="30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9" customWidth="1"/>
    <col min="5911" max="5911" width="19.42578125" customWidth="1"/>
    <col min="5912" max="5912" width="9.7109375" customWidth="1"/>
    <col min="6145" max="6145" width="1.28515625" customWidth="1"/>
    <col min="6146" max="6146" width="30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9" customWidth="1"/>
    <col min="6167" max="6167" width="19.42578125" customWidth="1"/>
    <col min="6168" max="6168" width="9.7109375" customWidth="1"/>
    <col min="6401" max="6401" width="1.28515625" customWidth="1"/>
    <col min="6402" max="6402" width="30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9" customWidth="1"/>
    <col min="6423" max="6423" width="19.42578125" customWidth="1"/>
    <col min="6424" max="6424" width="9.7109375" customWidth="1"/>
    <col min="6657" max="6657" width="1.28515625" customWidth="1"/>
    <col min="6658" max="6658" width="30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9" customWidth="1"/>
    <col min="6679" max="6679" width="19.42578125" customWidth="1"/>
    <col min="6680" max="6680" width="9.7109375" customWidth="1"/>
    <col min="6913" max="6913" width="1.28515625" customWidth="1"/>
    <col min="6914" max="6914" width="30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9" customWidth="1"/>
    <col min="6935" max="6935" width="19.42578125" customWidth="1"/>
    <col min="6936" max="6936" width="9.7109375" customWidth="1"/>
    <col min="7169" max="7169" width="1.28515625" customWidth="1"/>
    <col min="7170" max="7170" width="30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9" customWidth="1"/>
    <col min="7191" max="7191" width="19.42578125" customWidth="1"/>
    <col min="7192" max="7192" width="9.7109375" customWidth="1"/>
    <col min="7425" max="7425" width="1.28515625" customWidth="1"/>
    <col min="7426" max="7426" width="30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9" customWidth="1"/>
    <col min="7447" max="7447" width="19.42578125" customWidth="1"/>
    <col min="7448" max="7448" width="9.7109375" customWidth="1"/>
    <col min="7681" max="7681" width="1.28515625" customWidth="1"/>
    <col min="7682" max="7682" width="30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9" customWidth="1"/>
    <col min="7703" max="7703" width="19.42578125" customWidth="1"/>
    <col min="7704" max="7704" width="9.7109375" customWidth="1"/>
    <col min="7937" max="7937" width="1.28515625" customWidth="1"/>
    <col min="7938" max="7938" width="30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9" customWidth="1"/>
    <col min="7959" max="7959" width="19.42578125" customWidth="1"/>
    <col min="7960" max="7960" width="9.7109375" customWidth="1"/>
    <col min="8193" max="8193" width="1.28515625" customWidth="1"/>
    <col min="8194" max="8194" width="30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9" customWidth="1"/>
    <col min="8215" max="8215" width="19.42578125" customWidth="1"/>
    <col min="8216" max="8216" width="9.7109375" customWidth="1"/>
    <col min="8449" max="8449" width="1.28515625" customWidth="1"/>
    <col min="8450" max="8450" width="30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9" customWidth="1"/>
    <col min="8471" max="8471" width="19.42578125" customWidth="1"/>
    <col min="8472" max="8472" width="9.7109375" customWidth="1"/>
    <col min="8705" max="8705" width="1.28515625" customWidth="1"/>
    <col min="8706" max="8706" width="30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9" customWidth="1"/>
    <col min="8727" max="8727" width="19.42578125" customWidth="1"/>
    <col min="8728" max="8728" width="9.7109375" customWidth="1"/>
    <col min="8961" max="8961" width="1.28515625" customWidth="1"/>
    <col min="8962" max="8962" width="30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9" customWidth="1"/>
    <col min="8983" max="8983" width="19.42578125" customWidth="1"/>
    <col min="8984" max="8984" width="9.7109375" customWidth="1"/>
    <col min="9217" max="9217" width="1.28515625" customWidth="1"/>
    <col min="9218" max="9218" width="30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9" customWidth="1"/>
    <col min="9239" max="9239" width="19.42578125" customWidth="1"/>
    <col min="9240" max="9240" width="9.7109375" customWidth="1"/>
    <col min="9473" max="9473" width="1.28515625" customWidth="1"/>
    <col min="9474" max="9474" width="30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9" customWidth="1"/>
    <col min="9495" max="9495" width="19.42578125" customWidth="1"/>
    <col min="9496" max="9496" width="9.7109375" customWidth="1"/>
    <col min="9729" max="9729" width="1.28515625" customWidth="1"/>
    <col min="9730" max="9730" width="30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9" customWidth="1"/>
    <col min="9751" max="9751" width="19.42578125" customWidth="1"/>
    <col min="9752" max="9752" width="9.7109375" customWidth="1"/>
    <col min="9985" max="9985" width="1.28515625" customWidth="1"/>
    <col min="9986" max="9986" width="30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9" customWidth="1"/>
    <col min="10007" max="10007" width="19.42578125" customWidth="1"/>
    <col min="10008" max="10008" width="9.7109375" customWidth="1"/>
    <col min="10241" max="10241" width="1.28515625" customWidth="1"/>
    <col min="10242" max="10242" width="30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9" customWidth="1"/>
    <col min="10263" max="10263" width="19.42578125" customWidth="1"/>
    <col min="10264" max="10264" width="9.7109375" customWidth="1"/>
    <col min="10497" max="10497" width="1.28515625" customWidth="1"/>
    <col min="10498" max="10498" width="30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9" customWidth="1"/>
    <col min="10519" max="10519" width="19.42578125" customWidth="1"/>
    <col min="10520" max="10520" width="9.7109375" customWidth="1"/>
    <col min="10753" max="10753" width="1.28515625" customWidth="1"/>
    <col min="10754" max="10754" width="30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9" customWidth="1"/>
    <col min="10775" max="10775" width="19.42578125" customWidth="1"/>
    <col min="10776" max="10776" width="9.7109375" customWidth="1"/>
    <col min="11009" max="11009" width="1.28515625" customWidth="1"/>
    <col min="11010" max="11010" width="30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9" customWidth="1"/>
    <col min="11031" max="11031" width="19.42578125" customWidth="1"/>
    <col min="11032" max="11032" width="9.7109375" customWidth="1"/>
    <col min="11265" max="11265" width="1.28515625" customWidth="1"/>
    <col min="11266" max="11266" width="30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9" customWidth="1"/>
    <col min="11287" max="11287" width="19.42578125" customWidth="1"/>
    <col min="11288" max="11288" width="9.7109375" customWidth="1"/>
    <col min="11521" max="11521" width="1.28515625" customWidth="1"/>
    <col min="11522" max="11522" width="30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9" customWidth="1"/>
    <col min="11543" max="11543" width="19.42578125" customWidth="1"/>
    <col min="11544" max="11544" width="9.7109375" customWidth="1"/>
    <col min="11777" max="11777" width="1.28515625" customWidth="1"/>
    <col min="11778" max="11778" width="30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9" customWidth="1"/>
    <col min="11799" max="11799" width="19.42578125" customWidth="1"/>
    <col min="11800" max="11800" width="9.7109375" customWidth="1"/>
    <col min="12033" max="12033" width="1.28515625" customWidth="1"/>
    <col min="12034" max="12034" width="30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9" customWidth="1"/>
    <col min="12055" max="12055" width="19.42578125" customWidth="1"/>
    <col min="12056" max="12056" width="9.7109375" customWidth="1"/>
    <col min="12289" max="12289" width="1.28515625" customWidth="1"/>
    <col min="12290" max="12290" width="30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9" customWidth="1"/>
    <col min="12311" max="12311" width="19.42578125" customWidth="1"/>
    <col min="12312" max="12312" width="9.7109375" customWidth="1"/>
    <col min="12545" max="12545" width="1.28515625" customWidth="1"/>
    <col min="12546" max="12546" width="30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9" customWidth="1"/>
    <col min="12567" max="12567" width="19.42578125" customWidth="1"/>
    <col min="12568" max="12568" width="9.7109375" customWidth="1"/>
    <col min="12801" max="12801" width="1.28515625" customWidth="1"/>
    <col min="12802" max="12802" width="30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9" customWidth="1"/>
    <col min="12823" max="12823" width="19.42578125" customWidth="1"/>
    <col min="12824" max="12824" width="9.7109375" customWidth="1"/>
    <col min="13057" max="13057" width="1.28515625" customWidth="1"/>
    <col min="13058" max="13058" width="30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9" customWidth="1"/>
    <col min="13079" max="13079" width="19.42578125" customWidth="1"/>
    <col min="13080" max="13080" width="9.7109375" customWidth="1"/>
    <col min="13313" max="13313" width="1.28515625" customWidth="1"/>
    <col min="13314" max="13314" width="30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9" customWidth="1"/>
    <col min="13335" max="13335" width="19.42578125" customWidth="1"/>
    <col min="13336" max="13336" width="9.7109375" customWidth="1"/>
    <col min="13569" max="13569" width="1.28515625" customWidth="1"/>
    <col min="13570" max="13570" width="30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9" customWidth="1"/>
    <col min="13591" max="13591" width="19.42578125" customWidth="1"/>
    <col min="13592" max="13592" width="9.7109375" customWidth="1"/>
    <col min="13825" max="13825" width="1.28515625" customWidth="1"/>
    <col min="13826" max="13826" width="30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9" customWidth="1"/>
    <col min="13847" max="13847" width="19.42578125" customWidth="1"/>
    <col min="13848" max="13848" width="9.7109375" customWidth="1"/>
    <col min="14081" max="14081" width="1.28515625" customWidth="1"/>
    <col min="14082" max="14082" width="30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9" customWidth="1"/>
    <col min="14103" max="14103" width="19.42578125" customWidth="1"/>
    <col min="14104" max="14104" width="9.7109375" customWidth="1"/>
    <col min="14337" max="14337" width="1.28515625" customWidth="1"/>
    <col min="14338" max="14338" width="30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9" customWidth="1"/>
    <col min="14359" max="14359" width="19.42578125" customWidth="1"/>
    <col min="14360" max="14360" width="9.7109375" customWidth="1"/>
    <col min="14593" max="14593" width="1.28515625" customWidth="1"/>
    <col min="14594" max="14594" width="30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9" customWidth="1"/>
    <col min="14615" max="14615" width="19.42578125" customWidth="1"/>
    <col min="14616" max="14616" width="9.7109375" customWidth="1"/>
    <col min="14849" max="14849" width="1.28515625" customWidth="1"/>
    <col min="14850" max="14850" width="30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9" customWidth="1"/>
    <col min="14871" max="14871" width="19.42578125" customWidth="1"/>
    <col min="14872" max="14872" width="9.7109375" customWidth="1"/>
    <col min="15105" max="15105" width="1.28515625" customWidth="1"/>
    <col min="15106" max="15106" width="30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9" customWidth="1"/>
    <col min="15127" max="15127" width="19.42578125" customWidth="1"/>
    <col min="15128" max="15128" width="9.7109375" customWidth="1"/>
    <col min="15361" max="15361" width="1.28515625" customWidth="1"/>
    <col min="15362" max="15362" width="30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9" customWidth="1"/>
    <col min="15383" max="15383" width="19.42578125" customWidth="1"/>
    <col min="15384" max="15384" width="9.7109375" customWidth="1"/>
    <col min="15617" max="15617" width="1.28515625" customWidth="1"/>
    <col min="15618" max="15618" width="30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9" customWidth="1"/>
    <col min="15639" max="15639" width="19.42578125" customWidth="1"/>
    <col min="15640" max="15640" width="9.7109375" customWidth="1"/>
    <col min="15873" max="15873" width="1.28515625" customWidth="1"/>
    <col min="15874" max="15874" width="30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9" customWidth="1"/>
    <col min="15895" max="15895" width="19.42578125" customWidth="1"/>
    <col min="15896" max="15896" width="9.7109375" customWidth="1"/>
    <col min="16129" max="16129" width="1.28515625" customWidth="1"/>
    <col min="16130" max="16130" width="30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9" customWidth="1"/>
    <col min="16151" max="16151" width="19.42578125" customWidth="1"/>
    <col min="16152" max="16152" width="9.7109375" customWidth="1"/>
  </cols>
  <sheetData>
    <row r="1" spans="1:30" ht="18.75" x14ac:dyDescent="0.3">
      <c r="A1" s="9"/>
      <c r="B1" s="106" t="s">
        <v>55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69"/>
      <c r="R1" s="169"/>
      <c r="S1" s="169"/>
      <c r="T1" s="169"/>
      <c r="U1" s="169"/>
      <c r="V1" s="71"/>
      <c r="W1" s="72"/>
      <c r="X1" s="65"/>
      <c r="Y1" s="73"/>
      <c r="Z1" s="73"/>
      <c r="AA1" s="73"/>
      <c r="AB1" s="73"/>
      <c r="AC1" s="73"/>
      <c r="AD1" s="73"/>
    </row>
    <row r="2" spans="1:30" x14ac:dyDescent="0.25">
      <c r="A2" s="9"/>
      <c r="B2" s="11" t="s">
        <v>67</v>
      </c>
      <c r="C2" s="105" t="s">
        <v>68</v>
      </c>
      <c r="D2" s="74"/>
      <c r="E2" s="12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170"/>
      <c r="R2" s="170"/>
      <c r="S2" s="170"/>
      <c r="T2" s="170"/>
      <c r="U2" s="170"/>
      <c r="V2" s="12"/>
      <c r="W2" s="74"/>
      <c r="X2" s="28"/>
      <c r="Y2" s="73"/>
      <c r="Z2" s="73"/>
      <c r="AA2" s="73"/>
      <c r="AB2" s="73"/>
      <c r="AC2" s="73"/>
      <c r="AD2" s="73"/>
    </row>
    <row r="3" spans="1:30" x14ac:dyDescent="0.25">
      <c r="A3" s="9"/>
      <c r="B3" s="76" t="s">
        <v>35</v>
      </c>
      <c r="C3" s="23" t="s">
        <v>36</v>
      </c>
      <c r="D3" s="77" t="s">
        <v>37</v>
      </c>
      <c r="E3" s="78" t="s">
        <v>1</v>
      </c>
      <c r="F3" s="25"/>
      <c r="G3" s="79" t="s">
        <v>38</v>
      </c>
      <c r="H3" s="80" t="s">
        <v>39</v>
      </c>
      <c r="I3" s="80" t="s">
        <v>31</v>
      </c>
      <c r="J3" s="18" t="s">
        <v>40</v>
      </c>
      <c r="K3" s="81" t="s">
        <v>41</v>
      </c>
      <c r="L3" s="81" t="s">
        <v>42</v>
      </c>
      <c r="M3" s="79" t="s">
        <v>43</v>
      </c>
      <c r="N3" s="79" t="s">
        <v>30</v>
      </c>
      <c r="O3" s="80" t="s">
        <v>44</v>
      </c>
      <c r="P3" s="79" t="s">
        <v>39</v>
      </c>
      <c r="Q3" s="171" t="s">
        <v>16</v>
      </c>
      <c r="R3" s="171">
        <v>1</v>
      </c>
      <c r="S3" s="171">
        <v>2</v>
      </c>
      <c r="T3" s="171">
        <v>3</v>
      </c>
      <c r="U3" s="171" t="s">
        <v>45</v>
      </c>
      <c r="V3" s="18" t="s">
        <v>21</v>
      </c>
      <c r="W3" s="17" t="s">
        <v>46</v>
      </c>
      <c r="X3" s="17" t="s">
        <v>47</v>
      </c>
      <c r="Y3" s="73"/>
      <c r="Z3" s="73"/>
      <c r="AA3" s="73"/>
      <c r="AB3" s="73"/>
      <c r="AC3" s="73"/>
      <c r="AD3" s="73"/>
    </row>
    <row r="4" spans="1:30" x14ac:dyDescent="0.25">
      <c r="A4" s="24"/>
      <c r="B4" s="137" t="s">
        <v>94</v>
      </c>
      <c r="C4" s="138" t="s">
        <v>95</v>
      </c>
      <c r="D4" s="139" t="s">
        <v>96</v>
      </c>
      <c r="E4" s="140" t="s">
        <v>70</v>
      </c>
      <c r="F4" s="98"/>
      <c r="G4" s="82">
        <v>1</v>
      </c>
      <c r="H4" s="141"/>
      <c r="I4" s="82"/>
      <c r="J4" s="142" t="s">
        <v>97</v>
      </c>
      <c r="K4" s="142">
        <v>3</v>
      </c>
      <c r="L4" s="142" t="s">
        <v>98</v>
      </c>
      <c r="M4" s="142">
        <v>1</v>
      </c>
      <c r="N4" s="82"/>
      <c r="O4" s="141">
        <v>1</v>
      </c>
      <c r="P4" s="82">
        <v>2</v>
      </c>
      <c r="Q4" s="143" t="s">
        <v>99</v>
      </c>
      <c r="R4" s="143" t="s">
        <v>100</v>
      </c>
      <c r="S4" s="143" t="s">
        <v>100</v>
      </c>
      <c r="T4" s="143" t="s">
        <v>101</v>
      </c>
      <c r="U4" s="143" t="s">
        <v>102</v>
      </c>
      <c r="V4" s="144">
        <v>0.75</v>
      </c>
      <c r="W4" s="138" t="s">
        <v>103</v>
      </c>
      <c r="X4" s="145">
        <v>5011</v>
      </c>
      <c r="Y4" s="73"/>
      <c r="Z4" s="73"/>
      <c r="AA4" s="73"/>
      <c r="AB4" s="73"/>
      <c r="AC4" s="73"/>
      <c r="AD4" s="73"/>
    </row>
    <row r="5" spans="1:30" x14ac:dyDescent="0.25">
      <c r="A5" s="24"/>
      <c r="B5" s="137" t="s">
        <v>104</v>
      </c>
      <c r="C5" s="138" t="s">
        <v>105</v>
      </c>
      <c r="D5" s="139" t="s">
        <v>96</v>
      </c>
      <c r="E5" s="140" t="s">
        <v>70</v>
      </c>
      <c r="F5" s="98"/>
      <c r="G5" s="82"/>
      <c r="H5" s="141"/>
      <c r="I5" s="82">
        <v>1</v>
      </c>
      <c r="J5" s="142"/>
      <c r="K5" s="142" t="s">
        <v>106</v>
      </c>
      <c r="L5" s="142"/>
      <c r="M5" s="142">
        <v>1</v>
      </c>
      <c r="N5" s="82"/>
      <c r="O5" s="141">
        <v>1</v>
      </c>
      <c r="P5" s="82">
        <v>1</v>
      </c>
      <c r="Q5" s="143" t="s">
        <v>107</v>
      </c>
      <c r="R5" s="143" t="s">
        <v>100</v>
      </c>
      <c r="S5" s="143" t="s">
        <v>100</v>
      </c>
      <c r="T5" s="143" t="s">
        <v>102</v>
      </c>
      <c r="U5" s="143" t="s">
        <v>100</v>
      </c>
      <c r="V5" s="144">
        <v>0.8</v>
      </c>
      <c r="W5" s="138" t="s">
        <v>108</v>
      </c>
      <c r="X5" s="145">
        <v>13500</v>
      </c>
      <c r="Y5" s="73"/>
      <c r="Z5" s="73"/>
      <c r="AA5" s="73"/>
      <c r="AB5" s="73"/>
      <c r="AC5" s="73"/>
      <c r="AD5" s="73"/>
    </row>
    <row r="6" spans="1:30" x14ac:dyDescent="0.25">
      <c r="A6" s="24"/>
      <c r="B6" s="137" t="s">
        <v>109</v>
      </c>
      <c r="C6" s="138" t="s">
        <v>110</v>
      </c>
      <c r="D6" s="139" t="s">
        <v>96</v>
      </c>
      <c r="E6" s="140" t="s">
        <v>70</v>
      </c>
      <c r="F6" s="25"/>
      <c r="G6" s="82"/>
      <c r="H6" s="141"/>
      <c r="I6" s="82">
        <v>1</v>
      </c>
      <c r="J6" s="142" t="s">
        <v>111</v>
      </c>
      <c r="K6" s="142">
        <v>2</v>
      </c>
      <c r="L6" s="142"/>
      <c r="M6" s="142">
        <v>1</v>
      </c>
      <c r="N6" s="82"/>
      <c r="O6" s="141"/>
      <c r="P6" s="82"/>
      <c r="Q6" s="143" t="s">
        <v>112</v>
      </c>
      <c r="R6" s="143" t="s">
        <v>102</v>
      </c>
      <c r="S6" s="143" t="s">
        <v>113</v>
      </c>
      <c r="T6" s="143" t="s">
        <v>100</v>
      </c>
      <c r="U6" s="143"/>
      <c r="V6" s="144">
        <v>0.625</v>
      </c>
      <c r="W6" s="138" t="s">
        <v>114</v>
      </c>
      <c r="X6" s="145">
        <v>12200</v>
      </c>
      <c r="Y6" s="73"/>
      <c r="Z6" s="73"/>
      <c r="AA6" s="73"/>
      <c r="AB6" s="73"/>
      <c r="AC6" s="73"/>
      <c r="AD6" s="73"/>
    </row>
    <row r="7" spans="1:30" x14ac:dyDescent="0.25">
      <c r="A7" s="24"/>
      <c r="B7" s="137" t="s">
        <v>115</v>
      </c>
      <c r="C7" s="138" t="s">
        <v>116</v>
      </c>
      <c r="D7" s="139" t="s">
        <v>96</v>
      </c>
      <c r="E7" s="140" t="s">
        <v>70</v>
      </c>
      <c r="F7" s="25"/>
      <c r="G7" s="82"/>
      <c r="H7" s="141">
        <v>1</v>
      </c>
      <c r="I7" s="82"/>
      <c r="J7" s="142" t="s">
        <v>97</v>
      </c>
      <c r="K7" s="142">
        <v>2</v>
      </c>
      <c r="L7" s="142"/>
      <c r="M7" s="142">
        <v>1</v>
      </c>
      <c r="N7" s="82"/>
      <c r="O7" s="141"/>
      <c r="P7" s="82"/>
      <c r="Q7" s="143" t="s">
        <v>117</v>
      </c>
      <c r="R7" s="143" t="s">
        <v>102</v>
      </c>
      <c r="S7" s="143" t="s">
        <v>118</v>
      </c>
      <c r="T7" s="143"/>
      <c r="U7" s="143"/>
      <c r="V7" s="144">
        <v>0.33300000000000002</v>
      </c>
      <c r="W7" s="138" t="s">
        <v>119</v>
      </c>
      <c r="X7" s="145">
        <v>8287</v>
      </c>
      <c r="Y7" s="73"/>
      <c r="Z7" s="73"/>
      <c r="AA7" s="73"/>
      <c r="AB7" s="73"/>
      <c r="AC7" s="73"/>
      <c r="AD7" s="73"/>
    </row>
    <row r="8" spans="1:30" x14ac:dyDescent="0.25">
      <c r="A8" s="24"/>
      <c r="B8" s="137" t="s">
        <v>120</v>
      </c>
      <c r="C8" s="138" t="s">
        <v>121</v>
      </c>
      <c r="D8" s="139" t="s">
        <v>96</v>
      </c>
      <c r="E8" s="140" t="s">
        <v>70</v>
      </c>
      <c r="F8" s="98"/>
      <c r="G8" s="82"/>
      <c r="H8" s="141"/>
      <c r="I8" s="82">
        <v>1</v>
      </c>
      <c r="J8" s="142" t="s">
        <v>111</v>
      </c>
      <c r="K8" s="142">
        <v>5</v>
      </c>
      <c r="L8" s="142" t="s">
        <v>50</v>
      </c>
      <c r="M8" s="142">
        <v>1</v>
      </c>
      <c r="N8" s="82"/>
      <c r="O8" s="141">
        <v>1</v>
      </c>
      <c r="P8" s="82">
        <v>1</v>
      </c>
      <c r="Q8" s="143" t="s">
        <v>122</v>
      </c>
      <c r="R8" s="143" t="s">
        <v>123</v>
      </c>
      <c r="S8" s="143" t="s">
        <v>124</v>
      </c>
      <c r="T8" s="143" t="s">
        <v>125</v>
      </c>
      <c r="U8" s="143" t="s">
        <v>117</v>
      </c>
      <c r="V8" s="144">
        <v>0.64300000000000002</v>
      </c>
      <c r="W8" s="138" t="s">
        <v>114</v>
      </c>
      <c r="X8" s="145">
        <v>7029</v>
      </c>
      <c r="Y8" s="73"/>
      <c r="Z8" s="73"/>
      <c r="AA8" s="73"/>
      <c r="AB8" s="73"/>
      <c r="AC8" s="73"/>
      <c r="AD8" s="73"/>
    </row>
    <row r="9" spans="1:30" x14ac:dyDescent="0.25">
      <c r="A9" s="24"/>
      <c r="B9" s="137" t="s">
        <v>126</v>
      </c>
      <c r="C9" s="138" t="s">
        <v>127</v>
      </c>
      <c r="D9" s="139" t="s">
        <v>96</v>
      </c>
      <c r="E9" s="140" t="s">
        <v>70</v>
      </c>
      <c r="F9" s="98"/>
      <c r="G9" s="82"/>
      <c r="H9" s="141"/>
      <c r="I9" s="82">
        <v>1</v>
      </c>
      <c r="J9" s="142" t="s">
        <v>111</v>
      </c>
      <c r="K9" s="142">
        <v>1</v>
      </c>
      <c r="L9" s="142" t="s">
        <v>50</v>
      </c>
      <c r="M9" s="142">
        <v>1</v>
      </c>
      <c r="N9" s="82"/>
      <c r="O9" s="141"/>
      <c r="P9" s="82"/>
      <c r="Q9" s="143" t="s">
        <v>128</v>
      </c>
      <c r="R9" s="143" t="s">
        <v>129</v>
      </c>
      <c r="S9" s="143" t="s">
        <v>118</v>
      </c>
      <c r="T9" s="143"/>
      <c r="U9" s="143"/>
      <c r="V9" s="144">
        <v>0.57099999999999995</v>
      </c>
      <c r="W9" s="138" t="s">
        <v>130</v>
      </c>
      <c r="X9" s="145">
        <v>7090</v>
      </c>
      <c r="Y9" s="73"/>
      <c r="Z9" s="73"/>
      <c r="AA9" s="73"/>
      <c r="AB9" s="73"/>
      <c r="AC9" s="73"/>
      <c r="AD9" s="73"/>
    </row>
    <row r="10" spans="1:30" x14ac:dyDescent="0.25">
      <c r="A10" s="24"/>
      <c r="B10" s="137" t="s">
        <v>131</v>
      </c>
      <c r="C10" s="138" t="s">
        <v>132</v>
      </c>
      <c r="D10" s="139" t="s">
        <v>96</v>
      </c>
      <c r="E10" s="140" t="s">
        <v>70</v>
      </c>
      <c r="F10" s="98"/>
      <c r="G10" s="82"/>
      <c r="H10" s="141"/>
      <c r="I10" s="82">
        <v>1</v>
      </c>
      <c r="J10" s="142" t="s">
        <v>111</v>
      </c>
      <c r="K10" s="142">
        <v>3</v>
      </c>
      <c r="L10" s="142" t="s">
        <v>48</v>
      </c>
      <c r="M10" s="142">
        <v>1</v>
      </c>
      <c r="N10" s="82"/>
      <c r="O10" s="141"/>
      <c r="P10" s="82"/>
      <c r="Q10" s="143" t="s">
        <v>133</v>
      </c>
      <c r="R10" s="143" t="s">
        <v>118</v>
      </c>
      <c r="S10" s="143" t="s">
        <v>102</v>
      </c>
      <c r="T10" s="143" t="s">
        <v>134</v>
      </c>
      <c r="U10" s="143" t="s">
        <v>118</v>
      </c>
      <c r="V10" s="144">
        <v>0.42899999999999999</v>
      </c>
      <c r="W10" s="138" t="s">
        <v>135</v>
      </c>
      <c r="X10" s="145">
        <v>6187</v>
      </c>
      <c r="Y10" s="73"/>
      <c r="Z10" s="73"/>
      <c r="AA10" s="73"/>
      <c r="AB10" s="73"/>
      <c r="AC10" s="73"/>
      <c r="AD10" s="73"/>
    </row>
    <row r="11" spans="1:30" x14ac:dyDescent="0.25">
      <c r="A11" s="24"/>
      <c r="B11" s="137" t="s">
        <v>136</v>
      </c>
      <c r="C11" s="138" t="s">
        <v>137</v>
      </c>
      <c r="D11" s="139" t="s">
        <v>96</v>
      </c>
      <c r="E11" s="140" t="s">
        <v>70</v>
      </c>
      <c r="F11" s="25"/>
      <c r="G11" s="82">
        <v>1</v>
      </c>
      <c r="H11" s="141"/>
      <c r="I11" s="141"/>
      <c r="J11" s="142" t="s">
        <v>111</v>
      </c>
      <c r="K11" s="142">
        <v>2</v>
      </c>
      <c r="L11" s="142" t="s">
        <v>48</v>
      </c>
      <c r="M11" s="142">
        <v>1</v>
      </c>
      <c r="N11" s="82"/>
      <c r="O11" s="141">
        <v>2</v>
      </c>
      <c r="P11" s="82">
        <v>1</v>
      </c>
      <c r="Q11" s="143" t="s">
        <v>138</v>
      </c>
      <c r="R11" s="143" t="s">
        <v>139</v>
      </c>
      <c r="S11" s="143" t="s">
        <v>124</v>
      </c>
      <c r="T11" s="143" t="s">
        <v>140</v>
      </c>
      <c r="U11" s="143" t="s">
        <v>134</v>
      </c>
      <c r="V11" s="144">
        <v>0.72699999999999998</v>
      </c>
      <c r="W11" s="146" t="s">
        <v>141</v>
      </c>
      <c r="X11" s="147" t="s">
        <v>142</v>
      </c>
      <c r="Y11" s="73"/>
      <c r="Z11" s="73"/>
      <c r="AA11" s="73"/>
      <c r="AB11" s="73"/>
      <c r="AC11" s="73"/>
      <c r="AD11" s="73"/>
    </row>
    <row r="12" spans="1:30" x14ac:dyDescent="0.25">
      <c r="A12" s="24"/>
      <c r="B12" s="137" t="s">
        <v>143</v>
      </c>
      <c r="C12" s="138" t="s">
        <v>144</v>
      </c>
      <c r="D12" s="139" t="s">
        <v>96</v>
      </c>
      <c r="E12" s="140" t="s">
        <v>70</v>
      </c>
      <c r="F12" s="25"/>
      <c r="G12" s="82">
        <v>1</v>
      </c>
      <c r="H12" s="141"/>
      <c r="I12" s="141"/>
      <c r="J12" s="142" t="s">
        <v>111</v>
      </c>
      <c r="K12" s="142">
        <v>3</v>
      </c>
      <c r="L12" s="142"/>
      <c r="M12" s="142">
        <v>1</v>
      </c>
      <c r="N12" s="82"/>
      <c r="O12" s="141"/>
      <c r="P12" s="82"/>
      <c r="Q12" s="143" t="s">
        <v>145</v>
      </c>
      <c r="R12" s="143" t="s">
        <v>118</v>
      </c>
      <c r="S12" s="143" t="s">
        <v>123</v>
      </c>
      <c r="T12" s="143" t="s">
        <v>125</v>
      </c>
      <c r="U12" s="143"/>
      <c r="V12" s="144">
        <v>0.5</v>
      </c>
      <c r="W12" s="146" t="s">
        <v>146</v>
      </c>
      <c r="X12" s="147" t="s">
        <v>147</v>
      </c>
      <c r="Y12" s="73"/>
      <c r="Z12" s="73"/>
      <c r="AA12" s="73"/>
      <c r="AB12" s="73"/>
      <c r="AC12" s="73"/>
      <c r="AD12" s="73"/>
    </row>
    <row r="13" spans="1:30" x14ac:dyDescent="0.25">
      <c r="A13" s="24"/>
      <c r="B13" s="137" t="s">
        <v>148</v>
      </c>
      <c r="C13" s="138" t="s">
        <v>149</v>
      </c>
      <c r="D13" s="139" t="s">
        <v>96</v>
      </c>
      <c r="E13" s="140" t="s">
        <v>70</v>
      </c>
      <c r="F13" s="25"/>
      <c r="G13" s="82"/>
      <c r="H13" s="141"/>
      <c r="I13" s="141">
        <v>1</v>
      </c>
      <c r="J13" s="142" t="s">
        <v>111</v>
      </c>
      <c r="K13" s="142">
        <v>2</v>
      </c>
      <c r="L13" s="142"/>
      <c r="M13" s="142">
        <v>1</v>
      </c>
      <c r="N13" s="82"/>
      <c r="O13" s="141"/>
      <c r="P13" s="82">
        <v>1</v>
      </c>
      <c r="Q13" s="143" t="s">
        <v>150</v>
      </c>
      <c r="R13" s="143" t="s">
        <v>102</v>
      </c>
      <c r="S13" s="143" t="s">
        <v>118</v>
      </c>
      <c r="T13" s="143" t="s">
        <v>140</v>
      </c>
      <c r="U13" s="143" t="s">
        <v>118</v>
      </c>
      <c r="V13" s="144">
        <v>0.16700000000000001</v>
      </c>
      <c r="W13" s="146" t="s">
        <v>141</v>
      </c>
      <c r="X13" s="147" t="s">
        <v>151</v>
      </c>
      <c r="Y13" s="73"/>
      <c r="Z13" s="73"/>
      <c r="AA13" s="73"/>
      <c r="AB13" s="73"/>
      <c r="AC13" s="73"/>
      <c r="AD13" s="73"/>
    </row>
    <row r="14" spans="1:30" x14ac:dyDescent="0.25">
      <c r="A14" s="24"/>
      <c r="B14" s="137" t="s">
        <v>152</v>
      </c>
      <c r="C14" s="138" t="s">
        <v>153</v>
      </c>
      <c r="D14" s="139" t="s">
        <v>96</v>
      </c>
      <c r="E14" s="140" t="s">
        <v>70</v>
      </c>
      <c r="F14" s="25"/>
      <c r="G14" s="82">
        <v>1</v>
      </c>
      <c r="H14" s="141"/>
      <c r="I14" s="141"/>
      <c r="J14" s="142" t="s">
        <v>111</v>
      </c>
      <c r="K14" s="142">
        <v>6</v>
      </c>
      <c r="L14" s="142"/>
      <c r="M14" s="142">
        <v>1</v>
      </c>
      <c r="N14" s="82"/>
      <c r="O14" s="141">
        <v>1</v>
      </c>
      <c r="P14" s="82"/>
      <c r="Q14" s="143" t="s">
        <v>113</v>
      </c>
      <c r="R14" s="143" t="s">
        <v>139</v>
      </c>
      <c r="S14" s="143" t="s">
        <v>118</v>
      </c>
      <c r="T14" s="143"/>
      <c r="U14" s="143" t="s">
        <v>102</v>
      </c>
      <c r="V14" s="144">
        <v>0.6</v>
      </c>
      <c r="W14" s="146" t="s">
        <v>141</v>
      </c>
      <c r="X14" s="147" t="s">
        <v>154</v>
      </c>
      <c r="Y14" s="73"/>
      <c r="Z14" s="73"/>
      <c r="AA14" s="73"/>
      <c r="AB14" s="73"/>
      <c r="AC14" s="73"/>
      <c r="AD14" s="73"/>
    </row>
    <row r="15" spans="1:30" x14ac:dyDescent="0.25">
      <c r="A15" s="24"/>
      <c r="B15" s="23" t="s">
        <v>7</v>
      </c>
      <c r="C15" s="18"/>
      <c r="D15" s="17"/>
      <c r="E15" s="90"/>
      <c r="F15" s="91"/>
      <c r="G15" s="19">
        <f>SUM(G4:G14)</f>
        <v>4</v>
      </c>
      <c r="H15" s="19">
        <f>SUM(H4:H14)</f>
        <v>1</v>
      </c>
      <c r="I15" s="19">
        <f>SUM(I4:I14)</f>
        <v>6</v>
      </c>
      <c r="J15" s="18"/>
      <c r="K15" s="18"/>
      <c r="L15" s="18"/>
      <c r="M15" s="19">
        <f t="shared" ref="M15:P15" si="0">SUM(M4:M14)</f>
        <v>11</v>
      </c>
      <c r="N15" s="19"/>
      <c r="O15" s="19">
        <f t="shared" si="0"/>
        <v>6</v>
      </c>
      <c r="P15" s="19">
        <f t="shared" si="0"/>
        <v>6</v>
      </c>
      <c r="Q15" s="93" t="s">
        <v>155</v>
      </c>
      <c r="R15" s="93" t="s">
        <v>156</v>
      </c>
      <c r="S15" s="93" t="s">
        <v>157</v>
      </c>
      <c r="T15" s="93" t="s">
        <v>158</v>
      </c>
      <c r="U15" s="93" t="s">
        <v>159</v>
      </c>
      <c r="V15" s="35">
        <v>0.57799999999999996</v>
      </c>
      <c r="W15" s="92"/>
      <c r="X15" s="93"/>
      <c r="Y15" s="73"/>
      <c r="Z15" s="73"/>
      <c r="AA15" s="73"/>
      <c r="AB15" s="73"/>
      <c r="AC15" s="73"/>
      <c r="AD15" s="73"/>
    </row>
    <row r="16" spans="1:30" x14ac:dyDescent="0.25">
      <c r="A16" s="24"/>
      <c r="B16" s="101" t="s">
        <v>51</v>
      </c>
      <c r="C16" s="99" t="s">
        <v>160</v>
      </c>
      <c r="D16" s="102"/>
      <c r="E16" s="67"/>
      <c r="F16" s="68"/>
      <c r="G16" s="103"/>
      <c r="H16" s="67"/>
      <c r="I16" s="69"/>
      <c r="J16" s="67"/>
      <c r="K16" s="67"/>
      <c r="L16" s="67"/>
      <c r="M16" s="67"/>
      <c r="N16" s="67"/>
      <c r="O16" s="67"/>
      <c r="P16" s="67"/>
      <c r="Q16" s="162"/>
      <c r="R16" s="172"/>
      <c r="S16" s="162"/>
      <c r="T16" s="162"/>
      <c r="U16" s="162"/>
      <c r="V16" s="67"/>
      <c r="W16" s="99"/>
      <c r="X16" s="100"/>
      <c r="Y16" s="73"/>
      <c r="Z16" s="73"/>
      <c r="AA16" s="73"/>
      <c r="AB16" s="73"/>
      <c r="AC16" s="73"/>
      <c r="AD16" s="73"/>
    </row>
    <row r="17" spans="1:30" x14ac:dyDescent="0.25">
      <c r="A17" s="148"/>
      <c r="B17" s="108"/>
      <c r="C17" s="109"/>
      <c r="D17" s="109"/>
      <c r="E17" s="95"/>
      <c r="F17" s="95"/>
      <c r="G17" s="110"/>
      <c r="H17" s="111"/>
      <c r="I17" s="94"/>
      <c r="J17" s="111"/>
      <c r="K17" s="94"/>
      <c r="L17" s="111"/>
      <c r="M17" s="94"/>
      <c r="N17" s="94"/>
      <c r="O17" s="94"/>
      <c r="P17" s="94"/>
      <c r="Q17" s="163"/>
      <c r="R17" s="163"/>
      <c r="S17" s="163"/>
      <c r="T17" s="163"/>
      <c r="U17" s="163"/>
      <c r="V17" s="94"/>
      <c r="W17" s="94"/>
      <c r="X17" s="112"/>
      <c r="Y17" s="73"/>
      <c r="Z17" s="62"/>
      <c r="AA17" s="62"/>
      <c r="AB17" s="62"/>
      <c r="AC17" s="73"/>
      <c r="AD17" s="73"/>
    </row>
    <row r="18" spans="1:30" x14ac:dyDescent="0.25">
      <c r="A18" s="9"/>
      <c r="B18" s="76" t="s">
        <v>161</v>
      </c>
      <c r="C18" s="23" t="s">
        <v>36</v>
      </c>
      <c r="D18" s="77" t="s">
        <v>37</v>
      </c>
      <c r="E18" s="78" t="s">
        <v>1</v>
      </c>
      <c r="F18" s="25"/>
      <c r="G18" s="79" t="s">
        <v>38</v>
      </c>
      <c r="H18" s="80" t="s">
        <v>39</v>
      </c>
      <c r="I18" s="80" t="s">
        <v>31</v>
      </c>
      <c r="J18" s="18" t="s">
        <v>40</v>
      </c>
      <c r="K18" s="81" t="s">
        <v>41</v>
      </c>
      <c r="L18" s="81" t="s">
        <v>42</v>
      </c>
      <c r="M18" s="79" t="s">
        <v>43</v>
      </c>
      <c r="N18" s="79" t="s">
        <v>30</v>
      </c>
      <c r="O18" s="80" t="s">
        <v>44</v>
      </c>
      <c r="P18" s="79" t="s">
        <v>39</v>
      </c>
      <c r="Q18" s="171" t="s">
        <v>16</v>
      </c>
      <c r="R18" s="171">
        <v>1</v>
      </c>
      <c r="S18" s="171">
        <v>2</v>
      </c>
      <c r="T18" s="171">
        <v>3</v>
      </c>
      <c r="U18" s="171" t="s">
        <v>45</v>
      </c>
      <c r="V18" s="18" t="s">
        <v>21</v>
      </c>
      <c r="W18" s="17" t="s">
        <v>46</v>
      </c>
      <c r="X18" s="17" t="s">
        <v>47</v>
      </c>
      <c r="Y18" s="73"/>
      <c r="Z18" s="73"/>
      <c r="AA18" s="73"/>
      <c r="AB18" s="73"/>
      <c r="AC18" s="73"/>
      <c r="AD18" s="73"/>
    </row>
    <row r="19" spans="1:30" x14ac:dyDescent="0.25">
      <c r="A19" s="9"/>
      <c r="B19" s="137" t="s">
        <v>162</v>
      </c>
      <c r="C19" s="138" t="s">
        <v>163</v>
      </c>
      <c r="D19" s="137" t="s">
        <v>96</v>
      </c>
      <c r="E19" s="149" t="s">
        <v>164</v>
      </c>
      <c r="F19" s="150"/>
      <c r="G19" s="82"/>
      <c r="H19" s="141"/>
      <c r="I19" s="82">
        <v>1</v>
      </c>
      <c r="J19" s="142" t="s">
        <v>97</v>
      </c>
      <c r="K19" s="142">
        <v>3</v>
      </c>
      <c r="L19" s="142" t="s">
        <v>165</v>
      </c>
      <c r="M19" s="142">
        <v>1</v>
      </c>
      <c r="N19" s="82">
        <v>2</v>
      </c>
      <c r="O19" s="141">
        <v>4</v>
      </c>
      <c r="P19" s="82">
        <v>2</v>
      </c>
      <c r="Q19" s="143"/>
      <c r="R19" s="143"/>
      <c r="S19" s="143"/>
      <c r="T19" s="143"/>
      <c r="U19" s="143"/>
      <c r="V19" s="144"/>
      <c r="W19" s="104" t="s">
        <v>166</v>
      </c>
      <c r="X19" s="82">
        <v>106</v>
      </c>
      <c r="Y19" s="73"/>
      <c r="Z19" s="151"/>
      <c r="AA19" s="73"/>
      <c r="AB19" s="73"/>
      <c r="AC19" s="73"/>
      <c r="AD19" s="73"/>
    </row>
    <row r="20" spans="1:30" x14ac:dyDescent="0.25">
      <c r="A20" s="148"/>
      <c r="B20" s="108"/>
      <c r="C20" s="109"/>
      <c r="D20" s="109"/>
      <c r="E20" s="95"/>
      <c r="F20" s="95"/>
      <c r="G20" s="110"/>
      <c r="H20" s="111"/>
      <c r="I20" s="94"/>
      <c r="J20" s="111"/>
      <c r="K20" s="94"/>
      <c r="L20" s="111"/>
      <c r="M20" s="94"/>
      <c r="N20" s="94"/>
      <c r="O20" s="94"/>
      <c r="P20" s="94"/>
      <c r="Q20" s="163"/>
      <c r="R20" s="163"/>
      <c r="S20" s="163"/>
      <c r="T20" s="163"/>
      <c r="U20" s="163"/>
      <c r="V20" s="94"/>
      <c r="W20" s="94"/>
      <c r="X20" s="112"/>
      <c r="Y20" s="73"/>
      <c r="Z20" s="62"/>
      <c r="AA20" s="62"/>
      <c r="AB20" s="62"/>
      <c r="AC20" s="73"/>
      <c r="AD20" s="73"/>
    </row>
    <row r="21" spans="1:30" x14ac:dyDescent="0.25">
      <c r="A21" s="9"/>
      <c r="B21" s="76" t="s">
        <v>167</v>
      </c>
      <c r="C21" s="23" t="s">
        <v>36</v>
      </c>
      <c r="D21" s="77" t="s">
        <v>37</v>
      </c>
      <c r="E21" s="78" t="s">
        <v>1</v>
      </c>
      <c r="F21" s="25"/>
      <c r="G21" s="79" t="s">
        <v>38</v>
      </c>
      <c r="H21" s="80" t="s">
        <v>39</v>
      </c>
      <c r="I21" s="80" t="s">
        <v>31</v>
      </c>
      <c r="J21" s="18" t="s">
        <v>40</v>
      </c>
      <c r="K21" s="81" t="s">
        <v>41</v>
      </c>
      <c r="L21" s="81" t="s">
        <v>42</v>
      </c>
      <c r="M21" s="79" t="s">
        <v>43</v>
      </c>
      <c r="N21" s="79" t="s">
        <v>30</v>
      </c>
      <c r="O21" s="80" t="s">
        <v>44</v>
      </c>
      <c r="P21" s="79" t="s">
        <v>39</v>
      </c>
      <c r="Q21" s="171" t="s">
        <v>16</v>
      </c>
      <c r="R21" s="171">
        <v>1</v>
      </c>
      <c r="S21" s="171">
        <v>2</v>
      </c>
      <c r="T21" s="171">
        <v>3</v>
      </c>
      <c r="U21" s="171" t="s">
        <v>45</v>
      </c>
      <c r="V21" s="18" t="s">
        <v>21</v>
      </c>
      <c r="W21" s="17" t="s">
        <v>46</v>
      </c>
      <c r="X21" s="17" t="s">
        <v>47</v>
      </c>
      <c r="Y21" s="73"/>
      <c r="Z21" s="73"/>
      <c r="AA21" s="73"/>
      <c r="AB21" s="73"/>
      <c r="AC21" s="73"/>
      <c r="AD21" s="73"/>
    </row>
    <row r="22" spans="1:30" x14ac:dyDescent="0.25">
      <c r="A22" s="9"/>
      <c r="B22" s="83" t="s">
        <v>168</v>
      </c>
      <c r="C22" s="84" t="s">
        <v>169</v>
      </c>
      <c r="D22" s="85" t="s">
        <v>49</v>
      </c>
      <c r="E22" s="113" t="s">
        <v>164</v>
      </c>
      <c r="F22" s="25"/>
      <c r="G22" s="86">
        <v>1</v>
      </c>
      <c r="H22" s="88"/>
      <c r="I22" s="88"/>
      <c r="J22" s="87" t="s">
        <v>97</v>
      </c>
      <c r="K22" s="87">
        <v>2</v>
      </c>
      <c r="L22" s="87" t="s">
        <v>50</v>
      </c>
      <c r="M22" s="87">
        <v>1</v>
      </c>
      <c r="N22" s="86"/>
      <c r="O22" s="88">
        <v>3</v>
      </c>
      <c r="P22" s="86">
        <v>3</v>
      </c>
      <c r="Q22" s="107" t="s">
        <v>202</v>
      </c>
      <c r="R22" s="107" t="s">
        <v>117</v>
      </c>
      <c r="S22" s="107" t="s">
        <v>102</v>
      </c>
      <c r="T22" s="107"/>
      <c r="U22" s="107" t="s">
        <v>113</v>
      </c>
      <c r="V22" s="89">
        <v>0.5</v>
      </c>
      <c r="W22" s="85" t="s">
        <v>170</v>
      </c>
      <c r="X22" s="86">
        <v>371</v>
      </c>
      <c r="Y22" s="73"/>
      <c r="Z22" s="73"/>
      <c r="AA22" s="73"/>
      <c r="AB22" s="73"/>
      <c r="AC22" s="73"/>
      <c r="AD22" s="73"/>
    </row>
    <row r="23" spans="1:30" x14ac:dyDescent="0.25">
      <c r="A23" s="24"/>
      <c r="B23" s="137" t="s">
        <v>171</v>
      </c>
      <c r="C23" s="138" t="s">
        <v>137</v>
      </c>
      <c r="D23" s="139" t="s">
        <v>96</v>
      </c>
      <c r="E23" s="152" t="s">
        <v>70</v>
      </c>
      <c r="F23" s="111"/>
      <c r="G23" s="82">
        <v>1</v>
      </c>
      <c r="H23" s="141"/>
      <c r="I23" s="141"/>
      <c r="J23" s="142" t="s">
        <v>111</v>
      </c>
      <c r="K23" s="142">
        <v>2</v>
      </c>
      <c r="L23" s="142"/>
      <c r="M23" s="142">
        <v>1</v>
      </c>
      <c r="N23" s="82"/>
      <c r="O23" s="141">
        <v>1</v>
      </c>
      <c r="P23" s="82">
        <v>1</v>
      </c>
      <c r="Q23" s="143" t="s">
        <v>123</v>
      </c>
      <c r="R23" s="143" t="s">
        <v>100</v>
      </c>
      <c r="S23" s="143"/>
      <c r="T23" s="143" t="s">
        <v>100</v>
      </c>
      <c r="U23" s="143" t="s">
        <v>100</v>
      </c>
      <c r="V23" s="144">
        <v>1</v>
      </c>
      <c r="W23" s="139" t="s">
        <v>172</v>
      </c>
      <c r="X23" s="82"/>
      <c r="Y23" s="73"/>
      <c r="Z23" s="73"/>
      <c r="AA23" s="73"/>
      <c r="AB23" s="73"/>
      <c r="AC23" s="73"/>
      <c r="AD23" s="73"/>
    </row>
    <row r="24" spans="1:30" x14ac:dyDescent="0.25">
      <c r="A24" s="24"/>
      <c r="B24" s="23" t="s">
        <v>7</v>
      </c>
      <c r="C24" s="18"/>
      <c r="D24" s="17"/>
      <c r="E24" s="90"/>
      <c r="F24" s="91"/>
      <c r="G24" s="19">
        <v>2</v>
      </c>
      <c r="H24" s="19"/>
      <c r="I24" s="19"/>
      <c r="J24" s="18"/>
      <c r="K24" s="18"/>
      <c r="L24" s="18"/>
      <c r="M24" s="19">
        <v>2</v>
      </c>
      <c r="N24" s="19"/>
      <c r="O24" s="19">
        <v>4</v>
      </c>
      <c r="P24" s="19">
        <v>4</v>
      </c>
      <c r="Q24" s="93" t="s">
        <v>203</v>
      </c>
      <c r="R24" s="93" t="s">
        <v>204</v>
      </c>
      <c r="S24" s="93" t="s">
        <v>102</v>
      </c>
      <c r="T24" s="93" t="s">
        <v>100</v>
      </c>
      <c r="U24" s="93" t="s">
        <v>129</v>
      </c>
      <c r="V24" s="35">
        <v>0.61499999999999999</v>
      </c>
      <c r="W24" s="92"/>
      <c r="X24" s="93"/>
      <c r="Y24" s="73"/>
      <c r="Z24" s="73"/>
      <c r="AA24" s="73"/>
      <c r="AB24" s="73"/>
      <c r="AC24" s="73"/>
      <c r="AD24" s="73"/>
    </row>
    <row r="25" spans="1:30" x14ac:dyDescent="0.25">
      <c r="A25" s="148"/>
      <c r="B25" s="108"/>
      <c r="C25" s="109"/>
      <c r="D25" s="109"/>
      <c r="E25" s="95"/>
      <c r="F25" s="95"/>
      <c r="G25" s="110"/>
      <c r="H25" s="111"/>
      <c r="I25" s="94"/>
      <c r="J25" s="111"/>
      <c r="K25" s="94"/>
      <c r="L25" s="111"/>
      <c r="M25" s="94"/>
      <c r="N25" s="94"/>
      <c r="O25" s="94"/>
      <c r="P25" s="94"/>
      <c r="Q25" s="163"/>
      <c r="R25" s="163"/>
      <c r="S25" s="163"/>
      <c r="T25" s="163"/>
      <c r="U25" s="163"/>
      <c r="V25" s="94"/>
      <c r="W25" s="94"/>
      <c r="X25" s="112"/>
      <c r="Y25" s="73"/>
      <c r="Z25" s="62"/>
      <c r="AA25" s="62"/>
      <c r="AB25" s="62"/>
      <c r="AC25" s="73"/>
      <c r="AD25" s="73"/>
    </row>
    <row r="26" spans="1:30" ht="18.75" x14ac:dyDescent="0.25">
      <c r="A26" s="148"/>
      <c r="B26" s="114" t="s">
        <v>52</v>
      </c>
      <c r="C26" s="71"/>
      <c r="D26" s="72"/>
      <c r="E26" s="72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169"/>
      <c r="R26" s="169"/>
      <c r="S26" s="169"/>
      <c r="T26" s="169"/>
      <c r="U26" s="169"/>
      <c r="V26" s="71"/>
      <c r="W26" s="72"/>
      <c r="X26" s="65"/>
      <c r="Y26" s="73"/>
      <c r="Z26" s="62"/>
      <c r="AA26" s="62"/>
      <c r="AB26" s="62"/>
      <c r="AC26" s="73"/>
      <c r="AD26" s="73"/>
    </row>
    <row r="27" spans="1:30" x14ac:dyDescent="0.25">
      <c r="A27" s="148"/>
      <c r="B27" s="76" t="s">
        <v>35</v>
      </c>
      <c r="C27" s="23" t="s">
        <v>53</v>
      </c>
      <c r="D27" s="77" t="s">
        <v>37</v>
      </c>
      <c r="E27" s="78" t="s">
        <v>1</v>
      </c>
      <c r="F27" s="40"/>
      <c r="G27" s="79" t="s">
        <v>38</v>
      </c>
      <c r="H27" s="80" t="s">
        <v>39</v>
      </c>
      <c r="I27" s="80" t="s">
        <v>31</v>
      </c>
      <c r="J27" s="18" t="s">
        <v>40</v>
      </c>
      <c r="K27" s="81" t="s">
        <v>41</v>
      </c>
      <c r="L27" s="81" t="s">
        <v>42</v>
      </c>
      <c r="M27" s="79" t="s">
        <v>43</v>
      </c>
      <c r="N27" s="79" t="s">
        <v>30</v>
      </c>
      <c r="O27" s="80" t="s">
        <v>44</v>
      </c>
      <c r="P27" s="79" t="s">
        <v>39</v>
      </c>
      <c r="Q27" s="171" t="s">
        <v>16</v>
      </c>
      <c r="R27" s="171">
        <v>1</v>
      </c>
      <c r="S27" s="171">
        <v>2</v>
      </c>
      <c r="T27" s="171">
        <v>3</v>
      </c>
      <c r="U27" s="171" t="s">
        <v>45</v>
      </c>
      <c r="V27" s="18" t="s">
        <v>54</v>
      </c>
      <c r="W27" s="17" t="s">
        <v>46</v>
      </c>
      <c r="X27" s="17" t="s">
        <v>47</v>
      </c>
      <c r="Y27" s="73"/>
      <c r="Z27" s="62"/>
      <c r="AA27" s="62"/>
      <c r="AB27" s="62"/>
      <c r="AC27" s="73"/>
      <c r="AD27" s="73"/>
    </row>
    <row r="28" spans="1:30" x14ac:dyDescent="0.25">
      <c r="A28" s="148"/>
      <c r="B28" s="139" t="s">
        <v>173</v>
      </c>
      <c r="C28" s="146" t="s">
        <v>174</v>
      </c>
      <c r="D28" s="139" t="s">
        <v>175</v>
      </c>
      <c r="E28" s="153" t="s">
        <v>70</v>
      </c>
      <c r="F28" s="40"/>
      <c r="G28" s="154"/>
      <c r="H28" s="155"/>
      <c r="I28" s="154">
        <v>1</v>
      </c>
      <c r="J28" s="156"/>
      <c r="K28" s="156" t="s">
        <v>106</v>
      </c>
      <c r="L28" s="155"/>
      <c r="M28" s="157">
        <v>1</v>
      </c>
      <c r="N28" s="158"/>
      <c r="O28" s="158"/>
      <c r="P28" s="158"/>
      <c r="Q28" s="159" t="s">
        <v>124</v>
      </c>
      <c r="R28" s="159" t="s">
        <v>139</v>
      </c>
      <c r="S28" s="159" t="s">
        <v>100</v>
      </c>
      <c r="T28" s="159" t="s">
        <v>100</v>
      </c>
      <c r="U28" s="159"/>
      <c r="V28" s="160">
        <v>1</v>
      </c>
      <c r="W28" s="153" t="s">
        <v>176</v>
      </c>
      <c r="X28" s="82">
        <v>1547</v>
      </c>
      <c r="Y28" s="73"/>
      <c r="Z28" s="62"/>
      <c r="AA28" s="62"/>
      <c r="AB28" s="62"/>
      <c r="AC28" s="73"/>
      <c r="AD28" s="73"/>
    </row>
    <row r="29" spans="1:30" x14ac:dyDescent="0.25">
      <c r="A29" s="148"/>
      <c r="B29" s="139" t="s">
        <v>199</v>
      </c>
      <c r="C29" s="146" t="s">
        <v>200</v>
      </c>
      <c r="D29" s="139" t="s">
        <v>175</v>
      </c>
      <c r="E29" s="153" t="s">
        <v>70</v>
      </c>
      <c r="F29" s="40"/>
      <c r="G29" s="154">
        <v>1</v>
      </c>
      <c r="H29" s="155"/>
      <c r="I29" s="154"/>
      <c r="J29" s="156"/>
      <c r="K29" s="156" t="s">
        <v>106</v>
      </c>
      <c r="L29" s="155"/>
      <c r="M29" s="157">
        <v>1</v>
      </c>
      <c r="N29" s="158"/>
      <c r="O29" s="158"/>
      <c r="P29" s="158"/>
      <c r="Q29" s="159" t="s">
        <v>240</v>
      </c>
      <c r="R29" s="159"/>
      <c r="S29" s="159"/>
      <c r="T29" s="159"/>
      <c r="U29" s="159"/>
      <c r="V29" s="167" t="s">
        <v>241</v>
      </c>
      <c r="W29" s="153" t="s">
        <v>180</v>
      </c>
      <c r="X29" s="82">
        <v>2450</v>
      </c>
      <c r="Y29" s="73"/>
      <c r="Z29" s="62"/>
      <c r="AA29" s="62"/>
      <c r="AB29" s="62"/>
      <c r="AC29" s="73"/>
      <c r="AD29" s="73"/>
    </row>
    <row r="30" spans="1:30" x14ac:dyDescent="0.25">
      <c r="A30" s="148"/>
      <c r="B30" s="139" t="s">
        <v>177</v>
      </c>
      <c r="C30" s="146" t="s">
        <v>178</v>
      </c>
      <c r="D30" s="139" t="s">
        <v>175</v>
      </c>
      <c r="E30" s="153" t="s">
        <v>70</v>
      </c>
      <c r="F30" s="40"/>
      <c r="G30" s="154">
        <v>1</v>
      </c>
      <c r="H30" s="155"/>
      <c r="I30" s="154"/>
      <c r="J30" s="156" t="s">
        <v>111</v>
      </c>
      <c r="K30" s="156">
        <v>1</v>
      </c>
      <c r="L30" s="155" t="s">
        <v>179</v>
      </c>
      <c r="M30" s="157">
        <v>1</v>
      </c>
      <c r="N30" s="158"/>
      <c r="O30" s="158">
        <v>2</v>
      </c>
      <c r="P30" s="158">
        <v>1</v>
      </c>
      <c r="Q30" s="159" t="s">
        <v>138</v>
      </c>
      <c r="R30" s="159" t="s">
        <v>123</v>
      </c>
      <c r="S30" s="159" t="s">
        <v>102</v>
      </c>
      <c r="T30" s="159" t="s">
        <v>134</v>
      </c>
      <c r="U30" s="159" t="s">
        <v>134</v>
      </c>
      <c r="V30" s="160">
        <v>0.72727272727272729</v>
      </c>
      <c r="W30" s="153" t="s">
        <v>180</v>
      </c>
      <c r="X30" s="82">
        <v>1600</v>
      </c>
      <c r="Y30" s="40"/>
      <c r="Z30" s="37"/>
      <c r="AA30" s="25"/>
      <c r="AB30" s="25"/>
      <c r="AC30" s="73"/>
      <c r="AD30" s="73"/>
    </row>
    <row r="31" spans="1:30" x14ac:dyDescent="0.25">
      <c r="A31" s="24"/>
      <c r="B31" s="139" t="s">
        <v>181</v>
      </c>
      <c r="C31" s="146" t="s">
        <v>182</v>
      </c>
      <c r="D31" s="139" t="s">
        <v>175</v>
      </c>
      <c r="E31" s="153" t="s">
        <v>70</v>
      </c>
      <c r="F31" s="40"/>
      <c r="G31" s="154"/>
      <c r="H31" s="155" t="s">
        <v>183</v>
      </c>
      <c r="I31" s="154"/>
      <c r="J31" s="156" t="s">
        <v>97</v>
      </c>
      <c r="K31" s="156">
        <v>2</v>
      </c>
      <c r="L31" s="155"/>
      <c r="M31" s="157">
        <v>1</v>
      </c>
      <c r="N31" s="158"/>
      <c r="O31" s="158">
        <v>1</v>
      </c>
      <c r="P31" s="158"/>
      <c r="Q31" s="159" t="s">
        <v>133</v>
      </c>
      <c r="R31" s="159" t="s">
        <v>140</v>
      </c>
      <c r="S31" s="159" t="s">
        <v>117</v>
      </c>
      <c r="T31" s="159" t="s">
        <v>100</v>
      </c>
      <c r="U31" s="159" t="s">
        <v>100</v>
      </c>
      <c r="V31" s="160">
        <v>0.42857142857142855</v>
      </c>
      <c r="W31" s="153" t="s">
        <v>184</v>
      </c>
      <c r="X31" s="82">
        <v>5000</v>
      </c>
      <c r="Y31" s="73"/>
      <c r="Z31" s="73"/>
      <c r="AA31" s="73"/>
      <c r="AB31" s="73"/>
      <c r="AC31" s="73"/>
      <c r="AD31" s="73"/>
    </row>
    <row r="32" spans="1:30" x14ac:dyDescent="0.25">
      <c r="A32" s="24"/>
      <c r="B32" s="139" t="s">
        <v>185</v>
      </c>
      <c r="C32" s="146" t="s">
        <v>186</v>
      </c>
      <c r="D32" s="139" t="s">
        <v>175</v>
      </c>
      <c r="E32" s="153" t="s">
        <v>70</v>
      </c>
      <c r="F32" s="40"/>
      <c r="G32" s="154">
        <v>1</v>
      </c>
      <c r="H32" s="155"/>
      <c r="I32" s="154"/>
      <c r="J32" s="156" t="s">
        <v>111</v>
      </c>
      <c r="K32" s="156">
        <v>7</v>
      </c>
      <c r="L32" s="155"/>
      <c r="M32" s="157">
        <v>1</v>
      </c>
      <c r="N32" s="158"/>
      <c r="O32" s="158">
        <v>1</v>
      </c>
      <c r="P32" s="158">
        <v>1</v>
      </c>
      <c r="Q32" s="159" t="s">
        <v>145</v>
      </c>
      <c r="R32" s="159" t="s">
        <v>134</v>
      </c>
      <c r="S32" s="159"/>
      <c r="T32" s="159" t="s">
        <v>100</v>
      </c>
      <c r="U32" s="159" t="s">
        <v>125</v>
      </c>
      <c r="V32" s="160">
        <v>0.5</v>
      </c>
      <c r="W32" s="153" t="s">
        <v>114</v>
      </c>
      <c r="X32" s="82">
        <v>1620</v>
      </c>
      <c r="Y32" s="73"/>
      <c r="Z32" s="73"/>
      <c r="AA32" s="73"/>
      <c r="AB32" s="73"/>
      <c r="AC32" s="73"/>
      <c r="AD32" s="73"/>
    </row>
    <row r="33" spans="1:30" x14ac:dyDescent="0.25">
      <c r="A33" s="24"/>
      <c r="B33" s="139" t="s">
        <v>187</v>
      </c>
      <c r="C33" s="146" t="s">
        <v>188</v>
      </c>
      <c r="D33" s="139" t="s">
        <v>175</v>
      </c>
      <c r="E33" s="153" t="s">
        <v>70</v>
      </c>
      <c r="F33" s="40"/>
      <c r="G33" s="154"/>
      <c r="H33" s="155"/>
      <c r="I33" s="154">
        <v>1</v>
      </c>
      <c r="J33" s="156" t="s">
        <v>111</v>
      </c>
      <c r="K33" s="156">
        <v>2</v>
      </c>
      <c r="L33" s="155"/>
      <c r="M33" s="157">
        <v>1</v>
      </c>
      <c r="N33" s="158"/>
      <c r="O33" s="158"/>
      <c r="P33" s="158">
        <v>1</v>
      </c>
      <c r="Q33" s="159" t="s">
        <v>145</v>
      </c>
      <c r="R33" s="159" t="s">
        <v>134</v>
      </c>
      <c r="S33" s="159" t="s">
        <v>102</v>
      </c>
      <c r="T33" s="159" t="s">
        <v>117</v>
      </c>
      <c r="U33" s="159"/>
      <c r="V33" s="160">
        <v>0.5</v>
      </c>
      <c r="W33" s="153" t="s">
        <v>189</v>
      </c>
      <c r="X33" s="82">
        <v>1506</v>
      </c>
      <c r="Y33" s="73"/>
      <c r="Z33" s="73"/>
      <c r="AA33" s="73"/>
      <c r="AB33" s="73"/>
      <c r="AC33" s="73"/>
      <c r="AD33" s="73"/>
    </row>
    <row r="34" spans="1:30" x14ac:dyDescent="0.25">
      <c r="A34" s="24"/>
      <c r="B34" s="139" t="s">
        <v>190</v>
      </c>
      <c r="C34" s="146" t="s">
        <v>191</v>
      </c>
      <c r="D34" s="139" t="s">
        <v>175</v>
      </c>
      <c r="E34" s="153" t="s">
        <v>70</v>
      </c>
      <c r="F34" s="40"/>
      <c r="G34" s="154"/>
      <c r="H34" s="155"/>
      <c r="I34" s="154">
        <v>1</v>
      </c>
      <c r="J34" s="156" t="s">
        <v>111</v>
      </c>
      <c r="K34" s="156">
        <v>1</v>
      </c>
      <c r="L34" s="155"/>
      <c r="M34" s="157">
        <v>1</v>
      </c>
      <c r="N34" s="158"/>
      <c r="O34" s="158"/>
      <c r="P34" s="158"/>
      <c r="Q34" s="159" t="s">
        <v>247</v>
      </c>
      <c r="R34" s="159" t="s">
        <v>204</v>
      </c>
      <c r="S34" s="159" t="s">
        <v>134</v>
      </c>
      <c r="T34" s="159" t="s">
        <v>140</v>
      </c>
      <c r="U34" s="159" t="s">
        <v>118</v>
      </c>
      <c r="V34" s="160">
        <v>0.4</v>
      </c>
      <c r="W34" s="153" t="s">
        <v>141</v>
      </c>
      <c r="X34" s="82">
        <v>1110</v>
      </c>
      <c r="Y34" s="73"/>
      <c r="Z34" s="73"/>
      <c r="AA34" s="73"/>
      <c r="AB34" s="73"/>
      <c r="AC34" s="73"/>
      <c r="AD34" s="73"/>
    </row>
    <row r="35" spans="1:30" x14ac:dyDescent="0.25">
      <c r="A35" s="24"/>
      <c r="B35" s="139" t="s">
        <v>192</v>
      </c>
      <c r="C35" s="146" t="s">
        <v>193</v>
      </c>
      <c r="D35" s="139" t="s">
        <v>175</v>
      </c>
      <c r="E35" s="153" t="s">
        <v>70</v>
      </c>
      <c r="F35" s="40"/>
      <c r="G35" s="154"/>
      <c r="H35" s="155"/>
      <c r="I35" s="154">
        <v>1</v>
      </c>
      <c r="J35" s="156" t="s">
        <v>111</v>
      </c>
      <c r="K35" s="156">
        <v>6</v>
      </c>
      <c r="L35" s="155"/>
      <c r="M35" s="157">
        <v>1</v>
      </c>
      <c r="N35" s="158"/>
      <c r="O35" s="158">
        <v>1</v>
      </c>
      <c r="P35" s="158"/>
      <c r="Q35" s="159" t="s">
        <v>194</v>
      </c>
      <c r="R35" s="159" t="s">
        <v>134</v>
      </c>
      <c r="S35" s="159" t="s">
        <v>100</v>
      </c>
      <c r="T35" s="159" t="s">
        <v>102</v>
      </c>
      <c r="U35" s="159" t="s">
        <v>102</v>
      </c>
      <c r="V35" s="160">
        <v>0.625</v>
      </c>
      <c r="W35" s="153" t="s">
        <v>141</v>
      </c>
      <c r="X35" s="82">
        <v>1480</v>
      </c>
      <c r="Y35" s="73"/>
      <c r="Z35" s="73"/>
      <c r="AA35" s="73"/>
      <c r="AB35" s="73"/>
      <c r="AC35" s="73"/>
      <c r="AD35" s="73"/>
    </row>
    <row r="36" spans="1:30" x14ac:dyDescent="0.25">
      <c r="A36" s="24"/>
      <c r="B36" s="139" t="s">
        <v>195</v>
      </c>
      <c r="C36" s="146" t="s">
        <v>196</v>
      </c>
      <c r="D36" s="139" t="s">
        <v>175</v>
      </c>
      <c r="E36" s="153" t="s">
        <v>70</v>
      </c>
      <c r="F36" s="40"/>
      <c r="G36" s="154">
        <v>1</v>
      </c>
      <c r="H36" s="155"/>
      <c r="I36" s="154"/>
      <c r="J36" s="156" t="s">
        <v>97</v>
      </c>
      <c r="K36" s="156">
        <v>2</v>
      </c>
      <c r="L36" s="155"/>
      <c r="M36" s="157">
        <v>1</v>
      </c>
      <c r="N36" s="158"/>
      <c r="O36" s="158">
        <v>1</v>
      </c>
      <c r="P36" s="158">
        <v>1</v>
      </c>
      <c r="Q36" s="159" t="s">
        <v>101</v>
      </c>
      <c r="R36" s="159"/>
      <c r="S36" s="159" t="s">
        <v>102</v>
      </c>
      <c r="T36" s="159" t="s">
        <v>100</v>
      </c>
      <c r="U36" s="159" t="s">
        <v>100</v>
      </c>
      <c r="V36" s="160">
        <v>0.75</v>
      </c>
      <c r="W36" s="153" t="s">
        <v>197</v>
      </c>
      <c r="X36" s="82">
        <v>1900</v>
      </c>
      <c r="Y36" s="73"/>
      <c r="Z36" s="73"/>
      <c r="AA36" s="73"/>
      <c r="AB36" s="73"/>
      <c r="AC36" s="73"/>
      <c r="AD36" s="73"/>
    </row>
    <row r="37" spans="1:30" x14ac:dyDescent="0.25">
      <c r="A37" s="24"/>
      <c r="B37" s="139" t="s">
        <v>198</v>
      </c>
      <c r="C37" s="146" t="s">
        <v>95</v>
      </c>
      <c r="D37" s="139" t="s">
        <v>175</v>
      </c>
      <c r="E37" s="153" t="s">
        <v>70</v>
      </c>
      <c r="F37" s="40"/>
      <c r="G37" s="154"/>
      <c r="H37" s="155"/>
      <c r="I37" s="154">
        <v>1</v>
      </c>
      <c r="J37" s="156" t="s">
        <v>111</v>
      </c>
      <c r="K37" s="156"/>
      <c r="L37" s="155"/>
      <c r="M37" s="157">
        <v>1</v>
      </c>
      <c r="N37" s="158"/>
      <c r="O37" s="158"/>
      <c r="P37" s="158"/>
      <c r="Q37" s="155" t="s">
        <v>242</v>
      </c>
      <c r="R37" s="155"/>
      <c r="S37" s="155"/>
      <c r="T37" s="155"/>
      <c r="U37" s="155"/>
      <c r="V37" s="160"/>
      <c r="W37" s="153" t="s">
        <v>141</v>
      </c>
      <c r="X37" s="82">
        <v>1050</v>
      </c>
      <c r="Y37" s="73"/>
      <c r="Z37" s="73"/>
      <c r="AA37" s="73"/>
      <c r="AB37" s="73"/>
      <c r="AC37" s="73"/>
      <c r="AD37" s="73"/>
    </row>
    <row r="38" spans="1:30" x14ac:dyDescent="0.25">
      <c r="A38" s="24"/>
      <c r="B38" s="23" t="s">
        <v>7</v>
      </c>
      <c r="C38" s="18"/>
      <c r="D38" s="17"/>
      <c r="E38" s="90"/>
      <c r="F38" s="40"/>
      <c r="G38" s="161">
        <f>SUM(G28:G37)</f>
        <v>4</v>
      </c>
      <c r="H38" s="161">
        <v>1</v>
      </c>
      <c r="I38" s="161">
        <f>SUM(I28:I37)</f>
        <v>5</v>
      </c>
      <c r="J38" s="18"/>
      <c r="K38" s="18"/>
      <c r="L38" s="18"/>
      <c r="M38" s="161">
        <f t="shared" ref="M38:P38" si="1">SUM(M28:M37)</f>
        <v>10</v>
      </c>
      <c r="N38" s="161"/>
      <c r="O38" s="161">
        <f t="shared" si="1"/>
        <v>6</v>
      </c>
      <c r="P38" s="161">
        <f t="shared" si="1"/>
        <v>4</v>
      </c>
      <c r="Q38" s="93" t="s">
        <v>243</v>
      </c>
      <c r="R38" s="93" t="s">
        <v>245</v>
      </c>
      <c r="S38" s="93" t="s">
        <v>244</v>
      </c>
      <c r="T38" s="93" t="s">
        <v>244</v>
      </c>
      <c r="U38" s="93" t="s">
        <v>246</v>
      </c>
      <c r="V38" s="35">
        <v>0.56699999999999995</v>
      </c>
      <c r="W38" s="92"/>
      <c r="X38" s="93"/>
      <c r="Y38" s="73"/>
      <c r="Z38" s="73"/>
      <c r="AA38" s="73"/>
      <c r="AB38" s="73"/>
      <c r="AC38" s="73"/>
      <c r="AD38" s="73"/>
    </row>
    <row r="39" spans="1:30" x14ac:dyDescent="0.25">
      <c r="A39" s="24"/>
      <c r="B39" s="101" t="s">
        <v>51</v>
      </c>
      <c r="C39" s="99" t="s">
        <v>201</v>
      </c>
      <c r="D39" s="102"/>
      <c r="E39" s="67"/>
      <c r="F39" s="68"/>
      <c r="G39" s="103"/>
      <c r="H39" s="67"/>
      <c r="I39" s="69"/>
      <c r="J39" s="67"/>
      <c r="K39" s="67"/>
      <c r="L39" s="67"/>
      <c r="M39" s="67"/>
      <c r="N39" s="67"/>
      <c r="O39" s="67"/>
      <c r="P39" s="67"/>
      <c r="Q39" s="162"/>
      <c r="R39" s="172"/>
      <c r="S39" s="162"/>
      <c r="T39" s="162"/>
      <c r="U39" s="162"/>
      <c r="V39" s="67"/>
      <c r="W39" s="99"/>
      <c r="X39" s="100"/>
      <c r="Y39" s="73"/>
      <c r="Z39" s="73"/>
      <c r="AA39" s="73"/>
      <c r="AB39" s="73"/>
      <c r="AC39" s="73"/>
      <c r="AD39" s="73"/>
    </row>
    <row r="40" spans="1:30" x14ac:dyDescent="0.25">
      <c r="A40" s="148"/>
      <c r="B40" s="108"/>
      <c r="C40" s="109"/>
      <c r="D40" s="109"/>
      <c r="E40" s="95"/>
      <c r="F40" s="95"/>
      <c r="G40" s="110"/>
      <c r="H40" s="111"/>
      <c r="I40" s="94"/>
      <c r="J40" s="111"/>
      <c r="K40" s="94"/>
      <c r="L40" s="111"/>
      <c r="M40" s="94"/>
      <c r="N40" s="94"/>
      <c r="O40" s="94"/>
      <c r="P40" s="94"/>
      <c r="Q40" s="163"/>
      <c r="R40" s="163"/>
      <c r="S40" s="163"/>
      <c r="T40" s="163"/>
      <c r="U40" s="163"/>
      <c r="V40" s="94"/>
      <c r="W40" s="94"/>
      <c r="X40" s="112"/>
      <c r="Y40" s="73"/>
      <c r="Z40" s="62"/>
      <c r="AA40" s="62"/>
      <c r="AB40" s="62"/>
      <c r="AC40" s="73"/>
      <c r="AD40" s="73"/>
    </row>
    <row r="41" spans="1:30" x14ac:dyDescent="0.25">
      <c r="A41" s="24"/>
      <c r="B41" s="62"/>
      <c r="C41" s="37"/>
      <c r="D41" s="62"/>
      <c r="E41" s="96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168"/>
      <c r="R41" s="168"/>
      <c r="S41" s="168"/>
      <c r="T41" s="168"/>
      <c r="U41" s="168"/>
      <c r="V41" s="37"/>
      <c r="W41" s="62"/>
      <c r="X41" s="37"/>
      <c r="Y41" s="73"/>
      <c r="Z41" s="73"/>
      <c r="AA41" s="73"/>
      <c r="AB41" s="73"/>
      <c r="AC41" s="73"/>
      <c r="AD41" s="73"/>
    </row>
    <row r="42" spans="1:30" x14ac:dyDescent="0.25">
      <c r="A42" s="24"/>
      <c r="B42" s="62"/>
      <c r="C42" s="37"/>
      <c r="D42" s="62"/>
      <c r="E42" s="96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168"/>
      <c r="R42" s="168"/>
      <c r="S42" s="168"/>
      <c r="T42" s="168"/>
      <c r="U42" s="168"/>
      <c r="V42" s="37"/>
      <c r="W42" s="62"/>
      <c r="X42" s="37"/>
      <c r="Y42" s="73"/>
      <c r="Z42" s="73"/>
      <c r="AA42" s="73"/>
      <c r="AB42" s="73"/>
      <c r="AC42" s="73"/>
      <c r="AD42" s="73"/>
    </row>
    <row r="43" spans="1:30" x14ac:dyDescent="0.25">
      <c r="A43" s="24"/>
      <c r="B43" s="62"/>
      <c r="C43" s="37"/>
      <c r="D43" s="62"/>
      <c r="E43" s="96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168"/>
      <c r="R43" s="168"/>
      <c r="S43" s="168"/>
      <c r="T43" s="168"/>
      <c r="U43" s="168"/>
      <c r="V43" s="37"/>
      <c r="W43" s="62"/>
      <c r="X43" s="37"/>
      <c r="Y43" s="73"/>
      <c r="Z43" s="73"/>
      <c r="AA43" s="73"/>
      <c r="AB43" s="73"/>
      <c r="AC43" s="73"/>
      <c r="AD43" s="73"/>
    </row>
    <row r="44" spans="1:30" x14ac:dyDescent="0.25">
      <c r="A44" s="24"/>
      <c r="B44" s="62"/>
      <c r="C44" s="37"/>
      <c r="D44" s="62"/>
      <c r="E44" s="96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168"/>
      <c r="R44" s="168"/>
      <c r="S44" s="168"/>
      <c r="T44" s="168"/>
      <c r="U44" s="168"/>
      <c r="V44" s="37"/>
      <c r="W44" s="62"/>
      <c r="X44" s="37"/>
      <c r="Y44" s="73"/>
      <c r="Z44" s="73"/>
      <c r="AA44" s="73"/>
      <c r="AB44" s="73"/>
      <c r="AC44" s="73"/>
      <c r="AD44" s="73"/>
    </row>
    <row r="45" spans="1:30" x14ac:dyDescent="0.25">
      <c r="A45" s="24"/>
      <c r="B45" s="62"/>
      <c r="C45" s="37"/>
      <c r="D45" s="62"/>
      <c r="E45" s="96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73"/>
      <c r="AB45" s="73"/>
      <c r="AC45" s="73"/>
      <c r="AD45" s="73"/>
    </row>
    <row r="46" spans="1:30" x14ac:dyDescent="0.25">
      <c r="A46" s="24"/>
      <c r="B46" s="62"/>
      <c r="C46" s="37"/>
      <c r="D46" s="62"/>
      <c r="E46" s="96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73"/>
      <c r="AB46" s="73"/>
      <c r="AC46" s="73"/>
      <c r="AD46" s="73"/>
    </row>
    <row r="47" spans="1:30" x14ac:dyDescent="0.25">
      <c r="A47" s="24"/>
      <c r="B47" s="62"/>
      <c r="C47" s="37"/>
      <c r="D47" s="62"/>
      <c r="E47" s="96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73"/>
      <c r="AB47" s="73"/>
      <c r="AC47" s="73"/>
      <c r="AD47" s="73"/>
    </row>
    <row r="48" spans="1:30" x14ac:dyDescent="0.25">
      <c r="A48" s="24"/>
      <c r="B48" s="62"/>
      <c r="C48" s="37"/>
      <c r="D48" s="62"/>
      <c r="E48" s="96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73"/>
      <c r="AB48" s="73"/>
      <c r="AC48" s="73"/>
      <c r="AD48" s="73"/>
    </row>
    <row r="49" spans="1:30" x14ac:dyDescent="0.25">
      <c r="A49" s="24"/>
      <c r="B49" s="62"/>
      <c r="C49" s="37"/>
      <c r="D49" s="62"/>
      <c r="E49" s="96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73"/>
      <c r="AB49" s="73"/>
      <c r="AC49" s="73"/>
      <c r="AD49" s="73"/>
    </row>
    <row r="50" spans="1:30" x14ac:dyDescent="0.25">
      <c r="A50" s="24"/>
      <c r="B50" s="62"/>
      <c r="C50" s="37"/>
      <c r="D50" s="62"/>
      <c r="E50" s="96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73"/>
      <c r="AB50" s="73"/>
      <c r="AC50" s="73"/>
      <c r="AD50" s="73"/>
    </row>
    <row r="51" spans="1:30" x14ac:dyDescent="0.25">
      <c r="A51" s="24"/>
      <c r="B51" s="62"/>
      <c r="C51" s="37"/>
      <c r="D51" s="62"/>
      <c r="E51" s="96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73"/>
      <c r="AB51" s="73"/>
      <c r="AC51" s="73"/>
      <c r="AD51" s="73"/>
    </row>
    <row r="52" spans="1:30" x14ac:dyDescent="0.25">
      <c r="A52" s="24"/>
      <c r="B52" s="62"/>
      <c r="C52" s="37"/>
      <c r="D52" s="62"/>
      <c r="E52" s="96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73"/>
      <c r="AB52" s="73"/>
      <c r="AC52" s="73"/>
      <c r="AD52" s="73"/>
    </row>
    <row r="53" spans="1:30" x14ac:dyDescent="0.25">
      <c r="A53" s="24"/>
      <c r="B53" s="62"/>
      <c r="C53" s="37"/>
      <c r="D53" s="62"/>
      <c r="E53" s="96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73"/>
      <c r="AB53" s="73"/>
      <c r="AC53" s="73"/>
      <c r="AD53" s="73"/>
    </row>
    <row r="54" spans="1:30" x14ac:dyDescent="0.25">
      <c r="A54" s="24"/>
      <c r="B54" s="62"/>
      <c r="C54" s="37"/>
      <c r="D54" s="62"/>
      <c r="E54" s="96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73"/>
      <c r="AB54" s="73"/>
      <c r="AC54" s="73"/>
      <c r="AD54" s="73"/>
    </row>
    <row r="55" spans="1:30" x14ac:dyDescent="0.25">
      <c r="A55" s="24"/>
      <c r="B55" s="62"/>
      <c r="C55" s="37"/>
      <c r="D55" s="62"/>
      <c r="E55" s="96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73"/>
      <c r="AB55" s="73"/>
      <c r="AC55" s="73"/>
      <c r="AD55" s="73"/>
    </row>
    <row r="56" spans="1:30" x14ac:dyDescent="0.25">
      <c r="A56" s="24"/>
      <c r="B56" s="62"/>
      <c r="C56" s="37"/>
      <c r="D56" s="62"/>
      <c r="E56" s="96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168"/>
      <c r="R56" s="168"/>
      <c r="S56" s="168"/>
      <c r="T56" s="168"/>
      <c r="U56" s="168"/>
      <c r="V56" s="37"/>
      <c r="W56" s="62"/>
      <c r="X56" s="37"/>
      <c r="Y56" s="73"/>
      <c r="Z56" s="73"/>
      <c r="AA56" s="73"/>
      <c r="AB56" s="73"/>
      <c r="AC56" s="73"/>
      <c r="AD56" s="73"/>
    </row>
    <row r="57" spans="1:30" x14ac:dyDescent="0.25">
      <c r="A57" s="24"/>
      <c r="B57" s="62"/>
      <c r="C57" s="37"/>
      <c r="D57" s="62"/>
      <c r="E57" s="96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168"/>
      <c r="R57" s="168"/>
      <c r="S57" s="168"/>
      <c r="T57" s="168"/>
      <c r="U57" s="168"/>
      <c r="V57" s="37"/>
      <c r="W57" s="62"/>
      <c r="X57" s="37"/>
      <c r="Y57" s="73"/>
      <c r="Z57" s="73"/>
      <c r="AA57" s="73"/>
      <c r="AB57" s="73"/>
      <c r="AC57" s="73"/>
      <c r="AD57" s="73"/>
    </row>
    <row r="58" spans="1:30" x14ac:dyDescent="0.25">
      <c r="A58" s="24"/>
      <c r="B58" s="62"/>
      <c r="C58" s="37"/>
      <c r="D58" s="62"/>
      <c r="E58" s="96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168"/>
      <c r="R58" s="168"/>
      <c r="S58" s="168"/>
      <c r="T58" s="168"/>
      <c r="U58" s="168"/>
      <c r="V58" s="37"/>
      <c r="W58" s="62"/>
      <c r="X58" s="37"/>
      <c r="Y58" s="73"/>
      <c r="Z58" s="73"/>
      <c r="AA58" s="73"/>
      <c r="AB58" s="73"/>
      <c r="AC58" s="73"/>
      <c r="AD58" s="73"/>
    </row>
    <row r="59" spans="1:30" x14ac:dyDescent="0.25">
      <c r="A59" s="24"/>
      <c r="B59" s="62"/>
      <c r="C59" s="37"/>
      <c r="D59" s="62"/>
      <c r="E59" s="96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168"/>
      <c r="R59" s="168"/>
      <c r="S59" s="168"/>
      <c r="T59" s="168"/>
      <c r="U59" s="168"/>
      <c r="V59" s="37"/>
      <c r="W59" s="62"/>
      <c r="X59" s="37"/>
      <c r="Y59" s="73"/>
      <c r="Z59" s="73"/>
      <c r="AA59" s="73"/>
      <c r="AB59" s="73"/>
      <c r="AC59" s="73"/>
      <c r="AD59" s="73"/>
    </row>
    <row r="60" spans="1:30" x14ac:dyDescent="0.25">
      <c r="A60" s="24"/>
      <c r="B60" s="62"/>
      <c r="C60" s="37"/>
      <c r="D60" s="62"/>
      <c r="E60" s="96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168"/>
      <c r="R60" s="168"/>
      <c r="S60" s="168"/>
      <c r="T60" s="168"/>
      <c r="U60" s="168"/>
      <c r="V60" s="37"/>
      <c r="W60" s="62"/>
      <c r="X60" s="37"/>
      <c r="Y60" s="73"/>
      <c r="Z60" s="73"/>
      <c r="AA60" s="73"/>
      <c r="AB60" s="73"/>
      <c r="AC60" s="73"/>
      <c r="AD60" s="73"/>
    </row>
    <row r="61" spans="1:30" x14ac:dyDescent="0.25">
      <c r="A61" s="24"/>
      <c r="B61" s="62"/>
      <c r="C61" s="37"/>
      <c r="D61" s="62"/>
      <c r="E61" s="96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168"/>
      <c r="R61" s="168"/>
      <c r="S61" s="168"/>
      <c r="T61" s="168"/>
      <c r="U61" s="168"/>
      <c r="V61" s="37"/>
      <c r="W61" s="62"/>
      <c r="X61" s="37"/>
      <c r="Y61" s="73"/>
      <c r="Z61" s="73"/>
      <c r="AA61" s="73"/>
      <c r="AB61" s="73"/>
      <c r="AC61" s="73"/>
      <c r="AD61" s="73"/>
    </row>
    <row r="62" spans="1:30" x14ac:dyDescent="0.25">
      <c r="A62" s="24"/>
      <c r="B62" s="62"/>
      <c r="C62" s="37"/>
      <c r="D62" s="62"/>
      <c r="E62" s="96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168"/>
      <c r="R62" s="168"/>
      <c r="S62" s="168"/>
      <c r="T62" s="168"/>
      <c r="U62" s="168"/>
      <c r="V62" s="37"/>
      <c r="W62" s="62"/>
      <c r="X62" s="37"/>
      <c r="Y62" s="73"/>
      <c r="Z62" s="73"/>
      <c r="AA62" s="73"/>
      <c r="AB62" s="73"/>
      <c r="AC62" s="73"/>
      <c r="AD62" s="73"/>
    </row>
    <row r="63" spans="1:30" x14ac:dyDescent="0.25">
      <c r="A63" s="24"/>
      <c r="B63" s="62"/>
      <c r="C63" s="37"/>
      <c r="D63" s="62"/>
      <c r="E63" s="96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168"/>
      <c r="R63" s="168"/>
      <c r="S63" s="168"/>
      <c r="T63" s="168"/>
      <c r="U63" s="168"/>
      <c r="V63" s="37"/>
      <c r="W63" s="62"/>
      <c r="X63" s="37"/>
      <c r="Y63" s="73"/>
      <c r="Z63" s="73"/>
      <c r="AA63" s="73"/>
      <c r="AB63" s="73"/>
      <c r="AC63" s="73"/>
      <c r="AD63" s="73"/>
    </row>
    <row r="64" spans="1:30" x14ac:dyDescent="0.25">
      <c r="A64" s="24"/>
      <c r="B64" s="62"/>
      <c r="C64" s="37"/>
      <c r="D64" s="62"/>
      <c r="E64" s="96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168"/>
      <c r="R64" s="168"/>
      <c r="S64" s="168"/>
      <c r="T64" s="168"/>
      <c r="U64" s="168"/>
      <c r="V64" s="37"/>
      <c r="W64" s="62"/>
      <c r="X64" s="37"/>
      <c r="Y64" s="73"/>
      <c r="Z64" s="73"/>
      <c r="AA64" s="73"/>
      <c r="AB64" s="73"/>
      <c r="AC64" s="73"/>
      <c r="AD64" s="73"/>
    </row>
    <row r="65" spans="1:30" x14ac:dyDescent="0.25">
      <c r="A65" s="24"/>
      <c r="B65" s="62"/>
      <c r="C65" s="37"/>
      <c r="D65" s="62"/>
      <c r="E65" s="96"/>
      <c r="G65" s="37"/>
      <c r="H65" s="40"/>
      <c r="I65" s="37"/>
      <c r="J65" s="25"/>
      <c r="K65" s="25"/>
      <c r="L65" s="25"/>
      <c r="M65" s="37"/>
      <c r="N65" s="37"/>
      <c r="O65" s="37"/>
      <c r="P65" s="37"/>
      <c r="Q65" s="168"/>
      <c r="R65" s="168"/>
      <c r="S65" s="168"/>
      <c r="T65" s="168"/>
      <c r="U65" s="168"/>
      <c r="V65" s="37"/>
      <c r="W65" s="62"/>
      <c r="X65" s="37"/>
      <c r="Y65" s="73"/>
      <c r="Z65" s="73"/>
      <c r="AA65" s="73"/>
      <c r="AB65" s="73"/>
      <c r="AC65" s="73"/>
      <c r="AD65" s="73"/>
    </row>
    <row r="66" spans="1:30" x14ac:dyDescent="0.25">
      <c r="A66" s="24"/>
      <c r="B66" s="62"/>
      <c r="C66" s="37"/>
      <c r="D66" s="62"/>
      <c r="E66" s="96"/>
      <c r="G66" s="37"/>
      <c r="H66" s="40"/>
      <c r="I66" s="37"/>
      <c r="J66" s="25"/>
      <c r="K66" s="25"/>
      <c r="L66" s="25"/>
      <c r="M66" s="37"/>
      <c r="N66" s="37"/>
      <c r="O66" s="37"/>
      <c r="P66" s="37"/>
      <c r="Q66" s="168"/>
      <c r="R66" s="168"/>
      <c r="S66" s="168"/>
      <c r="T66" s="168"/>
      <c r="U66" s="168"/>
      <c r="V66" s="37"/>
      <c r="W66" s="62"/>
      <c r="X66" s="37"/>
      <c r="Y66" s="73"/>
      <c r="Z66" s="73"/>
      <c r="AA66" s="73"/>
      <c r="AB66" s="73"/>
      <c r="AC66" s="73"/>
      <c r="AD66" s="73"/>
    </row>
    <row r="67" spans="1:30" x14ac:dyDescent="0.25">
      <c r="A67" s="24"/>
      <c r="B67" s="62"/>
      <c r="C67" s="37"/>
      <c r="D67" s="62"/>
      <c r="E67" s="96"/>
      <c r="G67" s="37"/>
      <c r="H67" s="40"/>
      <c r="I67" s="37"/>
      <c r="J67" s="25"/>
      <c r="K67" s="25"/>
      <c r="L67" s="25"/>
      <c r="M67" s="37"/>
      <c r="N67" s="37"/>
      <c r="O67" s="37"/>
      <c r="P67" s="37"/>
      <c r="Q67" s="168"/>
      <c r="R67" s="168"/>
      <c r="S67" s="168"/>
      <c r="T67" s="168"/>
      <c r="U67" s="168"/>
      <c r="V67" s="37"/>
      <c r="W67" s="62"/>
      <c r="X67" s="37"/>
      <c r="Y67" s="73"/>
      <c r="Z67" s="73"/>
      <c r="AA67" s="73"/>
      <c r="AB67" s="73"/>
      <c r="AC67" s="73"/>
      <c r="AD67" s="73"/>
    </row>
    <row r="68" spans="1:30" x14ac:dyDescent="0.25">
      <c r="A68" s="24"/>
      <c r="B68" s="62"/>
      <c r="C68" s="37"/>
      <c r="D68" s="62"/>
      <c r="E68" s="96"/>
      <c r="G68" s="37"/>
      <c r="H68" s="40"/>
      <c r="I68" s="37"/>
      <c r="J68" s="25"/>
      <c r="K68" s="25"/>
      <c r="L68" s="25"/>
      <c r="M68" s="37"/>
      <c r="N68" s="37"/>
      <c r="O68" s="37"/>
      <c r="P68" s="37"/>
      <c r="Q68" s="168"/>
      <c r="R68" s="168"/>
      <c r="S68" s="168"/>
      <c r="T68" s="168"/>
      <c r="U68" s="168"/>
      <c r="V68" s="37"/>
      <c r="W68" s="62"/>
      <c r="X68" s="37"/>
      <c r="Y68" s="73"/>
      <c r="Z68" s="73"/>
      <c r="AA68" s="73"/>
      <c r="AB68" s="73"/>
      <c r="AC68" s="73"/>
      <c r="AD68" s="73"/>
    </row>
    <row r="69" spans="1:30" x14ac:dyDescent="0.25">
      <c r="A69" s="24"/>
      <c r="B69" s="62"/>
      <c r="C69" s="37"/>
      <c r="D69" s="62"/>
      <c r="E69" s="96"/>
      <c r="G69" s="37"/>
      <c r="H69" s="40"/>
      <c r="I69" s="37"/>
      <c r="J69" s="25"/>
      <c r="K69" s="25"/>
      <c r="L69" s="25"/>
      <c r="M69" s="37"/>
      <c r="N69" s="37"/>
      <c r="O69" s="37"/>
      <c r="P69" s="37"/>
      <c r="Q69" s="168"/>
      <c r="R69" s="168"/>
      <c r="S69" s="168"/>
      <c r="T69" s="168"/>
      <c r="U69" s="168"/>
      <c r="V69" s="37"/>
      <c r="W69" s="62"/>
      <c r="X69" s="37"/>
      <c r="Y69" s="73"/>
      <c r="Z69" s="73"/>
      <c r="AA69" s="73"/>
      <c r="AB69" s="73"/>
      <c r="AC69" s="73"/>
      <c r="AD69" s="73"/>
    </row>
    <row r="70" spans="1:30" x14ac:dyDescent="0.25">
      <c r="A70" s="24"/>
      <c r="B70" s="62"/>
      <c r="C70" s="37"/>
      <c r="D70" s="62"/>
      <c r="E70" s="96"/>
      <c r="G70" s="37"/>
      <c r="H70" s="40"/>
      <c r="I70" s="37"/>
      <c r="J70" s="25"/>
      <c r="K70" s="25"/>
      <c r="L70" s="25"/>
      <c r="M70" s="37"/>
      <c r="N70" s="37"/>
      <c r="O70" s="37"/>
      <c r="P70" s="37"/>
      <c r="Q70" s="168"/>
      <c r="R70" s="168"/>
      <c r="S70" s="168"/>
      <c r="T70" s="168"/>
      <c r="U70" s="168"/>
      <c r="V70" s="37"/>
      <c r="W70" s="62"/>
      <c r="X70" s="37"/>
      <c r="Y70" s="73"/>
      <c r="Z70" s="73"/>
      <c r="AA70" s="73"/>
      <c r="AB70" s="73"/>
      <c r="AC70" s="73"/>
      <c r="AD70" s="73"/>
    </row>
    <row r="71" spans="1:30" x14ac:dyDescent="0.25">
      <c r="A71" s="24"/>
      <c r="B71" s="62"/>
      <c r="C71" s="37"/>
      <c r="D71" s="62"/>
      <c r="E71" s="62"/>
      <c r="F71" s="25"/>
      <c r="G71" s="37"/>
      <c r="H71" s="40"/>
      <c r="I71" s="37"/>
      <c r="J71" s="25"/>
      <c r="K71" s="25"/>
      <c r="L71" s="25"/>
      <c r="M71" s="25"/>
      <c r="N71" s="59"/>
      <c r="O71" s="59"/>
      <c r="P71" s="25"/>
      <c r="Q71" s="173"/>
      <c r="R71" s="173"/>
      <c r="S71" s="173"/>
      <c r="T71" s="173"/>
      <c r="U71" s="173"/>
      <c r="V71" s="25"/>
      <c r="W71" s="62"/>
      <c r="X71" s="25"/>
      <c r="Y71" s="73"/>
      <c r="Z71" s="73"/>
      <c r="AA71" s="73"/>
      <c r="AB71" s="73"/>
      <c r="AC71" s="73"/>
      <c r="AD71" s="73"/>
    </row>
    <row r="72" spans="1:30" x14ac:dyDescent="0.25">
      <c r="A72" s="24"/>
      <c r="B72" s="62"/>
      <c r="C72" s="37"/>
      <c r="D72" s="62"/>
      <c r="E72" s="62"/>
      <c r="F72" s="25"/>
      <c r="G72" s="37"/>
      <c r="H72" s="40"/>
      <c r="I72" s="37"/>
      <c r="J72" s="25"/>
      <c r="K72" s="25"/>
      <c r="L72" s="25"/>
      <c r="M72" s="25"/>
      <c r="N72" s="59"/>
      <c r="O72" s="59"/>
      <c r="P72" s="25"/>
      <c r="Q72" s="173"/>
      <c r="R72" s="173"/>
      <c r="S72" s="173"/>
      <c r="T72" s="173"/>
      <c r="U72" s="173"/>
      <c r="V72" s="25"/>
      <c r="W72" s="62"/>
      <c r="X72" s="25"/>
      <c r="Y72" s="73"/>
      <c r="Z72" s="73"/>
      <c r="AA72" s="73"/>
      <c r="AB72" s="73"/>
      <c r="AC72" s="73"/>
      <c r="AD72" s="73"/>
    </row>
    <row r="73" spans="1:30" x14ac:dyDescent="0.25">
      <c r="A73" s="24"/>
      <c r="B73" s="62"/>
      <c r="C73" s="37"/>
      <c r="D73" s="62"/>
      <c r="E73" s="62"/>
      <c r="F73" s="25"/>
      <c r="G73" s="37"/>
      <c r="H73" s="40"/>
      <c r="I73" s="37"/>
      <c r="J73" s="25"/>
      <c r="K73" s="25"/>
      <c r="L73" s="25"/>
      <c r="M73" s="25"/>
      <c r="N73" s="59"/>
      <c r="O73" s="59"/>
      <c r="P73" s="25"/>
      <c r="Q73" s="173"/>
      <c r="R73" s="173"/>
      <c r="S73" s="173"/>
      <c r="T73" s="173"/>
      <c r="U73" s="173"/>
      <c r="V73" s="25"/>
      <c r="W73" s="62"/>
      <c r="X73" s="25"/>
      <c r="Y73" s="73"/>
      <c r="Z73" s="73"/>
      <c r="AA73" s="73"/>
      <c r="AB73" s="73"/>
      <c r="AC73" s="73"/>
      <c r="AD73" s="73"/>
    </row>
    <row r="74" spans="1:30" x14ac:dyDescent="0.25">
      <c r="A74" s="24"/>
      <c r="B74" s="62"/>
      <c r="C74" s="37"/>
      <c r="D74" s="62"/>
      <c r="E74" s="62"/>
      <c r="F74" s="25"/>
      <c r="G74" s="37"/>
      <c r="H74" s="40"/>
      <c r="I74" s="37"/>
      <c r="J74" s="25"/>
      <c r="K74" s="25"/>
      <c r="L74" s="25"/>
      <c r="M74" s="25"/>
      <c r="N74" s="59"/>
      <c r="O74" s="59"/>
      <c r="P74" s="25"/>
      <c r="Q74" s="173"/>
      <c r="R74" s="173"/>
      <c r="S74" s="173"/>
      <c r="T74" s="173"/>
      <c r="U74" s="173"/>
      <c r="V74" s="25"/>
      <c r="W74" s="62"/>
      <c r="X74" s="25"/>
      <c r="Y74" s="73"/>
      <c r="Z74" s="73"/>
      <c r="AA74" s="73"/>
      <c r="AB74" s="73"/>
      <c r="AC74" s="73"/>
      <c r="AD74" s="73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74"/>
      <c r="R83" s="174"/>
      <c r="S83" s="174"/>
      <c r="T83" s="174"/>
      <c r="U83" s="17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74"/>
      <c r="R84" s="174"/>
      <c r="S84" s="174"/>
      <c r="T84" s="174"/>
      <c r="U84" s="17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74"/>
      <c r="R85" s="174"/>
      <c r="S85" s="174"/>
      <c r="T85" s="174"/>
      <c r="U85" s="17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74"/>
      <c r="R86" s="174"/>
      <c r="S86" s="174"/>
      <c r="T86" s="174"/>
      <c r="U86" s="17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74"/>
      <c r="R87" s="174"/>
      <c r="S87" s="174"/>
      <c r="T87" s="174"/>
      <c r="U87" s="17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74"/>
      <c r="R88" s="174"/>
      <c r="S88" s="174"/>
      <c r="T88" s="174"/>
      <c r="U88" s="17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74"/>
      <c r="R89" s="174"/>
      <c r="S89" s="174"/>
      <c r="T89" s="174"/>
      <c r="U89" s="17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74"/>
      <c r="R90" s="174"/>
      <c r="S90" s="174"/>
      <c r="T90" s="174"/>
      <c r="U90" s="17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74"/>
      <c r="R91" s="174"/>
      <c r="S91" s="174"/>
      <c r="T91" s="174"/>
      <c r="U91" s="17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74"/>
      <c r="R92" s="174"/>
      <c r="S92" s="174"/>
      <c r="T92" s="174"/>
      <c r="U92" s="17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74"/>
      <c r="R93" s="174"/>
      <c r="S93" s="174"/>
      <c r="T93" s="174"/>
      <c r="U93" s="17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74"/>
      <c r="R94" s="174"/>
      <c r="S94" s="174"/>
      <c r="T94" s="174"/>
      <c r="U94" s="17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74"/>
      <c r="R95" s="174"/>
      <c r="S95" s="174"/>
      <c r="T95" s="174"/>
      <c r="U95" s="17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74"/>
      <c r="R96" s="174"/>
      <c r="S96" s="174"/>
      <c r="T96" s="174"/>
      <c r="U96" s="17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74"/>
      <c r="R97" s="174"/>
      <c r="S97" s="174"/>
      <c r="T97" s="174"/>
      <c r="U97" s="17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74"/>
      <c r="R98" s="174"/>
      <c r="S98" s="174"/>
      <c r="T98" s="174"/>
      <c r="U98" s="17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74"/>
      <c r="R99" s="174"/>
      <c r="S99" s="174"/>
      <c r="T99" s="174"/>
      <c r="U99" s="17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74"/>
      <c r="R100" s="174"/>
      <c r="S100" s="174"/>
      <c r="T100" s="174"/>
      <c r="U100" s="17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74"/>
      <c r="R101" s="174"/>
      <c r="S101" s="174"/>
      <c r="T101" s="174"/>
      <c r="U101" s="17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74"/>
      <c r="R102" s="174"/>
      <c r="S102" s="174"/>
      <c r="T102" s="174"/>
      <c r="U102" s="17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74"/>
      <c r="R103" s="174"/>
      <c r="S103" s="174"/>
      <c r="T103" s="174"/>
      <c r="U103" s="17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74"/>
      <c r="R104" s="174"/>
      <c r="S104" s="174"/>
      <c r="T104" s="174"/>
      <c r="U104" s="17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74"/>
      <c r="R105" s="174"/>
      <c r="S105" s="174"/>
      <c r="T105" s="174"/>
      <c r="U105" s="17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74"/>
      <c r="R106" s="174"/>
      <c r="S106" s="174"/>
      <c r="T106" s="174"/>
      <c r="U106" s="17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74"/>
      <c r="R107" s="174"/>
      <c r="S107" s="174"/>
      <c r="T107" s="174"/>
      <c r="U107" s="17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74"/>
      <c r="R108" s="174"/>
      <c r="S108" s="174"/>
      <c r="T108" s="174"/>
      <c r="U108" s="17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74"/>
      <c r="R109" s="174"/>
      <c r="S109" s="174"/>
      <c r="T109" s="174"/>
      <c r="U109" s="17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74"/>
      <c r="R110" s="174"/>
      <c r="S110" s="174"/>
      <c r="T110" s="174"/>
      <c r="U110" s="17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74"/>
      <c r="R111" s="174"/>
      <c r="S111" s="174"/>
      <c r="T111" s="174"/>
      <c r="U111" s="17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74"/>
      <c r="R112" s="174"/>
      <c r="S112" s="174"/>
      <c r="T112" s="174"/>
      <c r="U112" s="17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74"/>
      <c r="R113" s="174"/>
      <c r="S113" s="174"/>
      <c r="T113" s="174"/>
      <c r="U113" s="17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74"/>
      <c r="R114" s="174"/>
      <c r="S114" s="174"/>
      <c r="T114" s="174"/>
      <c r="U114" s="17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74"/>
      <c r="R115" s="174"/>
      <c r="S115" s="174"/>
      <c r="T115" s="174"/>
      <c r="U115" s="17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74"/>
      <c r="R116" s="174"/>
      <c r="S116" s="174"/>
      <c r="T116" s="174"/>
      <c r="U116" s="17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74"/>
      <c r="R117" s="174"/>
      <c r="S117" s="174"/>
      <c r="T117" s="174"/>
      <c r="U117" s="17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74"/>
      <c r="R118" s="174"/>
      <c r="S118" s="174"/>
      <c r="T118" s="174"/>
      <c r="U118" s="17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74"/>
      <c r="R119" s="174"/>
      <c r="S119" s="174"/>
      <c r="T119" s="174"/>
      <c r="U119" s="17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74"/>
      <c r="R120" s="174"/>
      <c r="S120" s="174"/>
      <c r="T120" s="174"/>
      <c r="U120" s="17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74"/>
      <c r="R121" s="174"/>
      <c r="S121" s="174"/>
      <c r="T121" s="174"/>
      <c r="U121" s="17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74"/>
      <c r="R122" s="174"/>
      <c r="S122" s="174"/>
      <c r="T122" s="174"/>
      <c r="U122" s="17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74"/>
      <c r="R123" s="174"/>
      <c r="S123" s="174"/>
      <c r="T123" s="174"/>
      <c r="U123" s="17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74"/>
      <c r="R124" s="174"/>
      <c r="S124" s="174"/>
      <c r="T124" s="174"/>
      <c r="U124" s="17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74"/>
      <c r="R125" s="174"/>
      <c r="S125" s="174"/>
      <c r="T125" s="174"/>
      <c r="U125" s="17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74"/>
      <c r="R126" s="174"/>
      <c r="S126" s="174"/>
      <c r="T126" s="174"/>
      <c r="U126" s="17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74"/>
      <c r="R127" s="174"/>
      <c r="S127" s="174"/>
      <c r="T127" s="174"/>
      <c r="U127" s="17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74"/>
      <c r="R128" s="174"/>
      <c r="S128" s="174"/>
      <c r="T128" s="174"/>
      <c r="U128" s="17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74"/>
      <c r="R129" s="174"/>
      <c r="S129" s="174"/>
      <c r="T129" s="174"/>
      <c r="U129" s="17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74"/>
      <c r="R130" s="174"/>
      <c r="S130" s="174"/>
      <c r="T130" s="174"/>
      <c r="U130" s="17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74"/>
      <c r="R131" s="174"/>
      <c r="S131" s="174"/>
      <c r="T131" s="174"/>
      <c r="U131" s="17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74"/>
      <c r="R132" s="174"/>
      <c r="S132" s="174"/>
      <c r="T132" s="174"/>
      <c r="U132" s="17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74"/>
      <c r="R133" s="174"/>
      <c r="S133" s="174"/>
      <c r="T133" s="174"/>
      <c r="U133" s="17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74"/>
      <c r="R134" s="174"/>
      <c r="S134" s="174"/>
      <c r="T134" s="174"/>
      <c r="U134" s="17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74"/>
      <c r="R135" s="174"/>
      <c r="S135" s="174"/>
      <c r="T135" s="174"/>
      <c r="U135" s="17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74"/>
      <c r="R136" s="174"/>
      <c r="S136" s="174"/>
      <c r="T136" s="174"/>
      <c r="U136" s="17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74"/>
      <c r="R137" s="174"/>
      <c r="S137" s="174"/>
      <c r="T137" s="174"/>
      <c r="U137" s="17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74"/>
      <c r="R138" s="174"/>
      <c r="S138" s="174"/>
      <c r="T138" s="174"/>
      <c r="U138" s="17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74"/>
      <c r="R139" s="174"/>
      <c r="S139" s="174"/>
      <c r="T139" s="174"/>
      <c r="U139" s="17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74"/>
      <c r="R140" s="174"/>
      <c r="S140" s="174"/>
      <c r="T140" s="174"/>
      <c r="U140" s="17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74"/>
      <c r="R141" s="174"/>
      <c r="S141" s="174"/>
      <c r="T141" s="174"/>
      <c r="U141" s="17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74"/>
      <c r="R142" s="174"/>
      <c r="S142" s="174"/>
      <c r="T142" s="174"/>
      <c r="U142" s="17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74"/>
      <c r="R143" s="174"/>
      <c r="S143" s="174"/>
      <c r="T143" s="174"/>
      <c r="U143" s="17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74"/>
      <c r="R144" s="174"/>
      <c r="S144" s="174"/>
      <c r="T144" s="174"/>
      <c r="U144" s="17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74"/>
      <c r="R145" s="174"/>
      <c r="S145" s="174"/>
      <c r="T145" s="174"/>
      <c r="U145" s="17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74"/>
      <c r="R146" s="174"/>
      <c r="S146" s="174"/>
      <c r="T146" s="174"/>
      <c r="U146" s="17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74"/>
      <c r="R147" s="174"/>
      <c r="S147" s="174"/>
      <c r="T147" s="174"/>
      <c r="U147" s="17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74"/>
      <c r="R148" s="174"/>
      <c r="S148" s="174"/>
      <c r="T148" s="174"/>
      <c r="U148" s="17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74"/>
      <c r="R149" s="174"/>
      <c r="S149" s="174"/>
      <c r="T149" s="174"/>
      <c r="U149" s="17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74"/>
      <c r="R150" s="174"/>
      <c r="S150" s="174"/>
      <c r="T150" s="174"/>
      <c r="U150" s="17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74"/>
      <c r="R151" s="174"/>
      <c r="S151" s="174"/>
      <c r="T151" s="174"/>
      <c r="U151" s="17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74"/>
      <c r="R152" s="174"/>
      <c r="S152" s="174"/>
      <c r="T152" s="174"/>
      <c r="U152" s="17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74"/>
      <c r="R153" s="174"/>
      <c r="S153" s="174"/>
      <c r="T153" s="174"/>
      <c r="U153" s="17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74"/>
      <c r="R154" s="174"/>
      <c r="S154" s="174"/>
      <c r="T154" s="174"/>
      <c r="U154" s="17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74"/>
      <c r="R155" s="174"/>
      <c r="S155" s="174"/>
      <c r="T155" s="174"/>
      <c r="U155" s="17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74"/>
      <c r="R156" s="174"/>
      <c r="S156" s="174"/>
      <c r="T156" s="174"/>
      <c r="U156" s="17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74"/>
      <c r="R157" s="174"/>
      <c r="S157" s="174"/>
      <c r="T157" s="174"/>
      <c r="U157" s="17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74"/>
      <c r="R158" s="174"/>
      <c r="S158" s="174"/>
      <c r="T158" s="174"/>
      <c r="U158" s="17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74"/>
      <c r="R159" s="174"/>
      <c r="S159" s="174"/>
      <c r="T159" s="174"/>
      <c r="U159" s="17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74"/>
      <c r="R160" s="174"/>
      <c r="S160" s="174"/>
      <c r="T160" s="174"/>
      <c r="U160" s="17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74"/>
      <c r="R161" s="174"/>
      <c r="S161" s="174"/>
      <c r="T161" s="174"/>
      <c r="U161" s="17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74"/>
      <c r="R162" s="174"/>
      <c r="S162" s="174"/>
      <c r="T162" s="174"/>
      <c r="U162" s="17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74"/>
      <c r="R163" s="174"/>
      <c r="S163" s="174"/>
      <c r="T163" s="174"/>
      <c r="U163" s="17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74"/>
      <c r="R164" s="174"/>
      <c r="S164" s="174"/>
      <c r="T164" s="174"/>
      <c r="U164" s="17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74"/>
      <c r="R165" s="174"/>
      <c r="S165" s="174"/>
      <c r="T165" s="174"/>
      <c r="U165" s="17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74"/>
      <c r="R166" s="174"/>
      <c r="S166" s="174"/>
      <c r="T166" s="174"/>
      <c r="U166" s="17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74"/>
      <c r="R167" s="174"/>
      <c r="S167" s="174"/>
      <c r="T167" s="174"/>
      <c r="U167" s="17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74"/>
      <c r="R168" s="174"/>
      <c r="S168" s="174"/>
      <c r="T168" s="174"/>
      <c r="U168" s="17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74"/>
      <c r="R169" s="174"/>
      <c r="S169" s="174"/>
      <c r="T169" s="174"/>
      <c r="U169" s="17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74"/>
      <c r="R170" s="174"/>
      <c r="S170" s="174"/>
      <c r="T170" s="174"/>
      <c r="U170" s="17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74"/>
      <c r="R171" s="174"/>
      <c r="S171" s="174"/>
      <c r="T171" s="174"/>
      <c r="U171" s="17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74"/>
      <c r="R172" s="174"/>
      <c r="S172" s="174"/>
      <c r="T172" s="174"/>
      <c r="U172" s="17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74"/>
      <c r="R173" s="174"/>
      <c r="S173" s="174"/>
      <c r="T173" s="174"/>
      <c r="U173" s="174"/>
      <c r="V173"/>
      <c r="W173"/>
      <c r="X173"/>
      <c r="Y173"/>
      <c r="Z173"/>
      <c r="AA173"/>
      <c r="AB173"/>
      <c r="AC173"/>
      <c r="AD17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2020-09-12T08:47:29Z</dcterms:modified>
</cp:coreProperties>
</file>