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20" i="5" l="1"/>
  <c r="AQ20" i="5"/>
  <c r="AR20" i="5" s="1"/>
  <c r="AP20" i="5"/>
  <c r="AO20" i="5"/>
  <c r="AN20" i="5"/>
  <c r="AM20" i="5"/>
  <c r="AG20" i="5"/>
  <c r="AE20" i="5"/>
  <c r="I25" i="5" s="1"/>
  <c r="AD20" i="5"/>
  <c r="H25" i="5" s="1"/>
  <c r="AC20" i="5"/>
  <c r="G25" i="5" s="1"/>
  <c r="AB20" i="5"/>
  <c r="F25" i="5" s="1"/>
  <c r="AA20" i="5"/>
  <c r="E25" i="5" s="1"/>
  <c r="W20" i="5"/>
  <c r="U20" i="5"/>
  <c r="T20" i="5"/>
  <c r="S20" i="5"/>
  <c r="R20" i="5"/>
  <c r="Q20" i="5"/>
  <c r="K20" i="5"/>
  <c r="K24" i="5" s="1"/>
  <c r="I20" i="5"/>
  <c r="I24" i="5" s="1"/>
  <c r="I26" i="5" s="1"/>
  <c r="H20" i="5"/>
  <c r="H24" i="5" s="1"/>
  <c r="H26" i="5" s="1"/>
  <c r="G20" i="5"/>
  <c r="G24" i="5" s="1"/>
  <c r="G26" i="5" s="1"/>
  <c r="F20" i="5"/>
  <c r="F24" i="5" s="1"/>
  <c r="E20" i="5"/>
  <c r="E24" i="5" s="1"/>
  <c r="K25" i="5" l="1"/>
  <c r="K26" i="5" s="1"/>
  <c r="J26" i="5" s="1"/>
  <c r="F26" i="5"/>
  <c r="E26" i="5"/>
  <c r="M26" i="5" s="1"/>
  <c r="M25" i="5"/>
  <c r="N25" i="5"/>
  <c r="L25" i="5"/>
  <c r="O26" i="5"/>
  <c r="O25" i="5"/>
  <c r="AF20" i="5"/>
  <c r="J25" i="5" l="1"/>
  <c r="N26" i="5"/>
  <c r="L26" i="5"/>
</calcChain>
</file>

<file path=xl/sharedStrings.xml><?xml version="1.0" encoding="utf-8"?>
<sst xmlns="http://schemas.openxmlformats.org/spreadsheetml/2006/main" count="106" uniqueCount="50">
  <si>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</si>
  <si>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</si>
  <si>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</si>
  <si>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</si>
  <si>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</si>
  <si>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</si>
  <si>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</si>
  <si>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</si>
  <si>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</si>
  <si>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</si>
  <si>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</si>
  <si>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</si>
  <si>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</si>
  <si>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</si>
  <si>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</si>
  <si>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</si>
  <si>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</si>
  <si>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</si>
  <si>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</si>
  <si>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</si>
  <si>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</si>
  <si>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</si>
  <si>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</si>
  <si>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</si>
  <si>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KiPe = Kinnarin Pesis  2006  (2005)</t>
  </si>
  <si>
    <t>KoU = Koskenkorvan Urheilijat  (1945)</t>
  </si>
  <si>
    <t>NeNu = Nerkoon Nuorisoseuran Pesis  (1992)</t>
  </si>
  <si>
    <t>PuMu = Puna-Mustat, Helsinki  (1941)</t>
  </si>
  <si>
    <t>ViPa = Vihdin Pallo  (1967)</t>
  </si>
  <si>
    <t>Miika Latvasalo</t>
  </si>
  <si>
    <t>9.</t>
  </si>
  <si>
    <t>KylKai</t>
  </si>
  <si>
    <t>7.</t>
  </si>
  <si>
    <t>KoU  2</t>
  </si>
  <si>
    <t>8.</t>
  </si>
  <si>
    <t>3.</t>
  </si>
  <si>
    <t>Spartak</t>
  </si>
  <si>
    <t>6.</t>
  </si>
  <si>
    <t>4.</t>
  </si>
  <si>
    <t>NeNu-Pesis</t>
  </si>
  <si>
    <t xml:space="preserve"> </t>
  </si>
  <si>
    <t>KiPe</t>
  </si>
  <si>
    <t>5.</t>
  </si>
  <si>
    <t>ViPa</t>
  </si>
  <si>
    <t>10.</t>
  </si>
  <si>
    <t>2.</t>
  </si>
  <si>
    <t>PuMu</t>
  </si>
  <si>
    <t>13.6.1987   Kurikka</t>
  </si>
  <si>
    <t>kylKai = Kylävuoren kaiku</t>
  </si>
  <si>
    <t>Spartak = Spartak, Kajaani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</si>
</sst>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2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29</v>
      </c>
      <c r="C1" s="2"/>
      <c r="D1" s="3"/>
      <c r="E1" s="4" t="s">
        <v>47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30</v>
      </c>
      <c r="Z4" s="1" t="s">
        <v>31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0.1666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32</v>
      </c>
      <c r="Z5" s="1" t="s">
        <v>33</v>
      </c>
      <c r="AA5" s="12">
        <v>18</v>
      </c>
      <c r="AB5" s="12">
        <v>0</v>
      </c>
      <c r="AC5" s="12">
        <v>9</v>
      </c>
      <c r="AD5" s="12">
        <v>6</v>
      </c>
      <c r="AE5" s="12">
        <v>46</v>
      </c>
      <c r="AF5" s="68">
        <v>0.43390000000000001</v>
      </c>
      <c r="AG5" s="69">
        <v>106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34</v>
      </c>
      <c r="Z6" s="1" t="s">
        <v>33</v>
      </c>
      <c r="AA6" s="12">
        <v>16</v>
      </c>
      <c r="AB6" s="12">
        <v>1</v>
      </c>
      <c r="AC6" s="12">
        <v>10</v>
      </c>
      <c r="AD6" s="12">
        <v>8</v>
      </c>
      <c r="AE6" s="12">
        <v>52</v>
      </c>
      <c r="AF6" s="68">
        <v>0.5</v>
      </c>
      <c r="AG6" s="69">
        <v>104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35</v>
      </c>
      <c r="Z7" s="1" t="s">
        <v>33</v>
      </c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3</v>
      </c>
      <c r="AR7" s="65">
        <v>0.3</v>
      </c>
      <c r="AS7" s="66">
        <v>10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2008</v>
      </c>
      <c r="Y8" s="12" t="s">
        <v>35</v>
      </c>
      <c r="Z8" s="1" t="s">
        <v>33</v>
      </c>
      <c r="AA8" s="12">
        <v>13</v>
      </c>
      <c r="AB8" s="12">
        <v>1</v>
      </c>
      <c r="AC8" s="12">
        <v>5</v>
      </c>
      <c r="AD8" s="12">
        <v>7</v>
      </c>
      <c r="AE8" s="12">
        <v>40</v>
      </c>
      <c r="AF8" s="68">
        <v>0.43469999999999998</v>
      </c>
      <c r="AG8" s="69">
        <v>92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30</v>
      </c>
      <c r="Z9" s="1" t="s">
        <v>36</v>
      </c>
      <c r="AA9" s="12">
        <v>18</v>
      </c>
      <c r="AB9" s="12">
        <v>0</v>
      </c>
      <c r="AC9" s="12">
        <v>28</v>
      </c>
      <c r="AD9" s="12">
        <v>2</v>
      </c>
      <c r="AE9" s="12">
        <v>56</v>
      </c>
      <c r="AF9" s="68">
        <v>0.5333</v>
      </c>
      <c r="AG9" s="69">
        <v>105</v>
      </c>
      <c r="AH9" s="7" t="s">
        <v>37</v>
      </c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38</v>
      </c>
      <c r="Z10" s="1" t="s">
        <v>36</v>
      </c>
      <c r="AA10" s="12">
        <v>15</v>
      </c>
      <c r="AB10" s="12">
        <v>4</v>
      </c>
      <c r="AC10" s="12">
        <v>25</v>
      </c>
      <c r="AD10" s="12">
        <v>13</v>
      </c>
      <c r="AE10" s="12">
        <v>61</v>
      </c>
      <c r="AF10" s="68">
        <v>0.51259999999999994</v>
      </c>
      <c r="AG10" s="69">
        <v>119</v>
      </c>
      <c r="AH10" s="7"/>
      <c r="AI10" s="7"/>
      <c r="AJ10" s="7"/>
      <c r="AK10" s="7"/>
      <c r="AL10" s="10"/>
      <c r="AM10" s="12">
        <v>1</v>
      </c>
      <c r="AN10" s="12">
        <v>0</v>
      </c>
      <c r="AO10" s="12">
        <v>0</v>
      </c>
      <c r="AP10" s="12">
        <v>0</v>
      </c>
      <c r="AQ10" s="12">
        <v>3</v>
      </c>
      <c r="AR10" s="65">
        <v>0.375</v>
      </c>
      <c r="AS10" s="66">
        <v>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2012</v>
      </c>
      <c r="Y11" s="12" t="s">
        <v>32</v>
      </c>
      <c r="Z11" s="1" t="s">
        <v>39</v>
      </c>
      <c r="AA11" s="12">
        <v>15</v>
      </c>
      <c r="AB11" s="12">
        <v>0</v>
      </c>
      <c r="AC11" s="12">
        <v>14</v>
      </c>
      <c r="AD11" s="12">
        <v>6</v>
      </c>
      <c r="AE11" s="12">
        <v>55</v>
      </c>
      <c r="AF11" s="68">
        <v>0.57889999999999997</v>
      </c>
      <c r="AG11" s="69">
        <v>95</v>
      </c>
      <c r="AH11" s="7" t="s">
        <v>40</v>
      </c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2013</v>
      </c>
      <c r="Y12" s="12" t="s">
        <v>38</v>
      </c>
      <c r="Z12" s="1" t="s">
        <v>41</v>
      </c>
      <c r="AA12" s="12">
        <v>9</v>
      </c>
      <c r="AB12" s="12">
        <v>1</v>
      </c>
      <c r="AC12" s="12">
        <v>17</v>
      </c>
      <c r="AD12" s="12">
        <v>4</v>
      </c>
      <c r="AE12" s="12">
        <v>32</v>
      </c>
      <c r="AF12" s="68">
        <v>0.5423</v>
      </c>
      <c r="AG12" s="69">
        <v>59</v>
      </c>
      <c r="AH12" s="7"/>
      <c r="AI12" s="7"/>
      <c r="AJ12" s="7"/>
      <c r="AK12" s="7"/>
      <c r="AL12" s="10"/>
      <c r="AM12" s="12">
        <v>2</v>
      </c>
      <c r="AN12" s="12">
        <v>0</v>
      </c>
      <c r="AO12" s="12">
        <v>3</v>
      </c>
      <c r="AP12" s="12">
        <v>2</v>
      </c>
      <c r="AQ12" s="12">
        <v>8</v>
      </c>
      <c r="AR12" s="65">
        <v>0.5333</v>
      </c>
      <c r="AS12" s="66">
        <v>15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2013</v>
      </c>
      <c r="Y13" s="12" t="s">
        <v>30</v>
      </c>
      <c r="Z13" s="1" t="s">
        <v>39</v>
      </c>
      <c r="AA13" s="12">
        <v>4</v>
      </c>
      <c r="AB13" s="12">
        <v>1</v>
      </c>
      <c r="AC13" s="12">
        <v>5</v>
      </c>
      <c r="AD13" s="12">
        <v>1</v>
      </c>
      <c r="AE13" s="12">
        <v>12</v>
      </c>
      <c r="AF13" s="68">
        <v>0.38700000000000001</v>
      </c>
      <c r="AG13" s="69">
        <v>31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2014</v>
      </c>
      <c r="Y14" s="12" t="s">
        <v>42</v>
      </c>
      <c r="Z14" s="1" t="s">
        <v>43</v>
      </c>
      <c r="AA14" s="12">
        <v>17</v>
      </c>
      <c r="AB14" s="12">
        <v>4</v>
      </c>
      <c r="AC14" s="12">
        <v>28</v>
      </c>
      <c r="AD14" s="12">
        <v>20</v>
      </c>
      <c r="AE14" s="12">
        <v>86</v>
      </c>
      <c r="AF14" s="68">
        <v>0.62309999999999999</v>
      </c>
      <c r="AG14" s="69">
        <v>138</v>
      </c>
      <c r="AH14" s="7"/>
      <c r="AI14" s="7"/>
      <c r="AJ14" s="7"/>
      <c r="AK14" s="7" t="s">
        <v>44</v>
      </c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2015</v>
      </c>
      <c r="Y15" s="12" t="s">
        <v>45</v>
      </c>
      <c r="Z15" s="1" t="s">
        <v>46</v>
      </c>
      <c r="AA15" s="12">
        <v>15</v>
      </c>
      <c r="AB15" s="12">
        <v>1</v>
      </c>
      <c r="AC15" s="12">
        <v>10</v>
      </c>
      <c r="AD15" s="12">
        <v>7</v>
      </c>
      <c r="AE15" s="12">
        <v>55</v>
      </c>
      <c r="AF15" s="68">
        <v>0.53920000000000001</v>
      </c>
      <c r="AG15" s="69">
        <v>102</v>
      </c>
      <c r="AH15" s="7"/>
      <c r="AI15" s="7"/>
      <c r="AJ15" s="7"/>
      <c r="AK15" s="7"/>
      <c r="AL15" s="10"/>
      <c r="AM15" s="12">
        <v>5</v>
      </c>
      <c r="AN15" s="12">
        <v>0</v>
      </c>
      <c r="AO15" s="12">
        <v>0</v>
      </c>
      <c r="AP15" s="12">
        <v>2</v>
      </c>
      <c r="AQ15" s="12">
        <v>13</v>
      </c>
      <c r="AR15" s="65">
        <v>0.41930000000000001</v>
      </c>
      <c r="AS15" s="66">
        <v>31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2016</v>
      </c>
      <c r="Y16" s="12" t="s">
        <v>38</v>
      </c>
      <c r="Z16" s="1" t="s">
        <v>41</v>
      </c>
      <c r="AA16" s="12">
        <v>9</v>
      </c>
      <c r="AB16" s="12">
        <v>0</v>
      </c>
      <c r="AC16" s="12">
        <v>8</v>
      </c>
      <c r="AD16" s="12">
        <v>3</v>
      </c>
      <c r="AE16" s="12">
        <v>24</v>
      </c>
      <c r="AF16" s="68">
        <v>0.5</v>
      </c>
      <c r="AG16" s="69">
        <v>48</v>
      </c>
      <c r="AH16" s="7"/>
      <c r="AI16" s="7"/>
      <c r="AJ16" s="7"/>
      <c r="AK16" s="7"/>
      <c r="AL16" s="10"/>
      <c r="AM16" s="12"/>
      <c r="AN16" s="12"/>
      <c r="AO16" s="12"/>
      <c r="AP16" s="12"/>
      <c r="AQ16" s="12"/>
      <c r="AR16" s="65"/>
      <c r="AS16" s="6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>
        <v>2017</v>
      </c>
      <c r="Y17" s="12" t="s">
        <v>38</v>
      </c>
      <c r="Z17" s="1" t="s">
        <v>41</v>
      </c>
      <c r="AA17" s="12">
        <v>8</v>
      </c>
      <c r="AB17" s="12">
        <v>4</v>
      </c>
      <c r="AC17" s="12">
        <v>15</v>
      </c>
      <c r="AD17" s="12">
        <v>9</v>
      </c>
      <c r="AE17" s="12">
        <v>39</v>
      </c>
      <c r="AF17" s="68">
        <v>0.61899999999999999</v>
      </c>
      <c r="AG17" s="69">
        <v>63</v>
      </c>
      <c r="AH17" s="7"/>
      <c r="AI17" s="7"/>
      <c r="AJ17" s="7"/>
      <c r="AK17" s="7"/>
      <c r="AL17" s="10"/>
      <c r="AM17" s="12">
        <v>2</v>
      </c>
      <c r="AN17" s="12">
        <v>0</v>
      </c>
      <c r="AO17" s="12">
        <v>0</v>
      </c>
      <c r="AP17" s="12">
        <v>3</v>
      </c>
      <c r="AQ17" s="12">
        <v>6</v>
      </c>
      <c r="AR17" s="65">
        <v>0.85709999999999997</v>
      </c>
      <c r="AS17" s="19">
        <v>7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/>
      <c r="Y18" s="12"/>
      <c r="Z18" s="1"/>
      <c r="AA18" s="12"/>
      <c r="AB18" s="12"/>
      <c r="AC18" s="12"/>
      <c r="AD18" s="12"/>
      <c r="AE18" s="12"/>
      <c r="AF18" s="68"/>
      <c r="AG18" s="69"/>
      <c r="AH18" s="7"/>
      <c r="AI18" s="7"/>
      <c r="AJ18" s="7"/>
      <c r="AK18" s="7"/>
      <c r="AL18" s="10"/>
      <c r="AM18" s="12"/>
      <c r="AN18" s="12"/>
      <c r="AO18" s="12"/>
      <c r="AP18" s="12"/>
      <c r="AQ18" s="12"/>
      <c r="AR18" s="65"/>
      <c r="AS18" s="6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12"/>
      <c r="C19" s="14"/>
      <c r="D19" s="1"/>
      <c r="E19" s="12"/>
      <c r="F19" s="12"/>
      <c r="G19" s="12"/>
      <c r="H19" s="13"/>
      <c r="I19" s="12"/>
      <c r="J19" s="32"/>
      <c r="K19" s="19"/>
      <c r="L19" s="40"/>
      <c r="M19" s="7"/>
      <c r="N19" s="7"/>
      <c r="O19" s="7"/>
      <c r="P19" s="10"/>
      <c r="Q19" s="12"/>
      <c r="R19" s="12"/>
      <c r="S19" s="13"/>
      <c r="T19" s="12"/>
      <c r="U19" s="12"/>
      <c r="V19" s="59"/>
      <c r="W19" s="19"/>
      <c r="X19" s="12">
        <v>2019</v>
      </c>
      <c r="Y19" s="12" t="s">
        <v>37</v>
      </c>
      <c r="Z19" s="1" t="s">
        <v>41</v>
      </c>
      <c r="AA19" s="12">
        <v>13</v>
      </c>
      <c r="AB19" s="12">
        <v>1</v>
      </c>
      <c r="AC19" s="12">
        <v>14</v>
      </c>
      <c r="AD19" s="12">
        <v>5</v>
      </c>
      <c r="AE19" s="12">
        <v>44</v>
      </c>
      <c r="AF19" s="68">
        <v>0.51160000000000005</v>
      </c>
      <c r="AG19" s="19">
        <v>86</v>
      </c>
      <c r="AH19" s="7"/>
      <c r="AI19" s="7"/>
      <c r="AJ19" s="7"/>
      <c r="AK19" s="7"/>
      <c r="AL19" s="10"/>
      <c r="AM19" s="12"/>
      <c r="AN19" s="12"/>
      <c r="AO19" s="12"/>
      <c r="AP19" s="12"/>
      <c r="AQ19" s="12"/>
      <c r="AR19" s="65"/>
      <c r="AS19" s="6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61" t="s">
        <v>13</v>
      </c>
      <c r="C20" s="62"/>
      <c r="D20" s="63"/>
      <c r="E20" s="36">
        <f>SUM(E4:E19)</f>
        <v>0</v>
      </c>
      <c r="F20" s="36">
        <f>SUM(F4:F19)</f>
        <v>0</v>
      </c>
      <c r="G20" s="36">
        <f>SUM(G4:G19)</f>
        <v>0</v>
      </c>
      <c r="H20" s="36">
        <f>SUM(H4:H19)</f>
        <v>0</v>
      </c>
      <c r="I20" s="36">
        <f>SUM(I4:I19)</f>
        <v>0</v>
      </c>
      <c r="J20" s="37">
        <v>0</v>
      </c>
      <c r="K20" s="21">
        <f>SUM(K4:K19)</f>
        <v>0</v>
      </c>
      <c r="L20" s="18"/>
      <c r="M20" s="29"/>
      <c r="N20" s="41"/>
      <c r="O20" s="42"/>
      <c r="P20" s="10"/>
      <c r="Q20" s="36">
        <f>SUM(Q4:Q19)</f>
        <v>0</v>
      </c>
      <c r="R20" s="36">
        <f>SUM(R4:R19)</f>
        <v>0</v>
      </c>
      <c r="S20" s="36">
        <f>SUM(S4:S19)</f>
        <v>0</v>
      </c>
      <c r="T20" s="36">
        <f>SUM(T4:T19)</f>
        <v>0</v>
      </c>
      <c r="U20" s="36">
        <f>SUM(U4:U19)</f>
        <v>0</v>
      </c>
      <c r="V20" s="15">
        <v>0</v>
      </c>
      <c r="W20" s="21">
        <f>SUM(W4:W19)</f>
        <v>0</v>
      </c>
      <c r="X20" s="64" t="s">
        <v>13</v>
      </c>
      <c r="Y20" s="11"/>
      <c r="Z20" s="9"/>
      <c r="AA20" s="36">
        <f>SUM(AA4:AA19)</f>
        <v>172</v>
      </c>
      <c r="AB20" s="36">
        <f>SUM(AB4:AB19)</f>
        <v>18</v>
      </c>
      <c r="AC20" s="36">
        <f>SUM(AC4:AC19)</f>
        <v>188</v>
      </c>
      <c r="AD20" s="36">
        <f>SUM(AD4:AD19)</f>
        <v>91</v>
      </c>
      <c r="AE20" s="36">
        <f>SUM(AE4:AE19)</f>
        <v>603</v>
      </c>
      <c r="AF20" s="37">
        <f>PRODUCT(AE20/AG20)</f>
        <v>0.52253032928942811</v>
      </c>
      <c r="AG20" s="21">
        <f>SUM(AG4:AG19)</f>
        <v>1154</v>
      </c>
      <c r="AH20" s="18"/>
      <c r="AI20" s="29"/>
      <c r="AJ20" s="41"/>
      <c r="AK20" s="42"/>
      <c r="AL20" s="10"/>
      <c r="AM20" s="36">
        <f>SUM(AM4:AM19)</f>
        <v>12</v>
      </c>
      <c r="AN20" s="36">
        <f>SUM(AN4:AN19)</f>
        <v>0</v>
      </c>
      <c r="AO20" s="36">
        <f>SUM(AO4:AO19)</f>
        <v>3</v>
      </c>
      <c r="AP20" s="36">
        <f>SUM(AP4:AP19)</f>
        <v>7</v>
      </c>
      <c r="AQ20" s="36">
        <f>SUM(AQ4:AQ19)</f>
        <v>33</v>
      </c>
      <c r="AR20" s="37">
        <f>PRODUCT(AQ20/AS20)</f>
        <v>0.46478873239436619</v>
      </c>
      <c r="AS20" s="39">
        <f>SUM(AS4:AS19)</f>
        <v>71</v>
      </c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38"/>
      <c r="K21" s="19"/>
      <c r="L21" s="10"/>
      <c r="M21" s="10"/>
      <c r="N21" s="10"/>
      <c r="O21" s="10"/>
      <c r="P21" s="16"/>
      <c r="Q21" s="16"/>
      <c r="R21" s="17"/>
      <c r="S21" s="16"/>
      <c r="T21" s="16"/>
      <c r="U21" s="10"/>
      <c r="V21" s="10"/>
      <c r="W21" s="19"/>
      <c r="X21" s="16"/>
      <c r="Y21" s="16"/>
      <c r="Z21" s="16"/>
      <c r="AA21" s="16"/>
      <c r="AB21" s="16"/>
      <c r="AC21" s="16"/>
      <c r="AD21" s="16"/>
      <c r="AE21" s="16"/>
      <c r="AF21" s="38"/>
      <c r="AG21" s="19"/>
      <c r="AH21" s="10"/>
      <c r="AI21" s="10"/>
      <c r="AJ21" s="10"/>
      <c r="AK21" s="10"/>
      <c r="AL21" s="16"/>
      <c r="AM21" s="16"/>
      <c r="AN21" s="17"/>
      <c r="AO21" s="16"/>
      <c r="AP21" s="16"/>
      <c r="AQ21" s="10"/>
      <c r="AR21" s="10"/>
      <c r="AS21" s="19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8" t="s">
        <v>16</v>
      </c>
      <c r="C22" s="49"/>
      <c r="D22" s="50"/>
      <c r="E22" s="9" t="s">
        <v>2</v>
      </c>
      <c r="F22" s="7" t="s">
        <v>6</v>
      </c>
      <c r="G22" s="9" t="s">
        <v>4</v>
      </c>
      <c r="H22" s="7" t="s">
        <v>5</v>
      </c>
      <c r="I22" s="7" t="s">
        <v>8</v>
      </c>
      <c r="J22" s="7" t="s">
        <v>9</v>
      </c>
      <c r="K22" s="10"/>
      <c r="L22" s="7" t="s">
        <v>17</v>
      </c>
      <c r="M22" s="7" t="s">
        <v>18</v>
      </c>
      <c r="N22" s="7" t="s">
        <v>23</v>
      </c>
      <c r="O22" s="7" t="s">
        <v>21</v>
      </c>
      <c r="Q22" s="17"/>
      <c r="R22" s="17" t="s">
        <v>10</v>
      </c>
      <c r="S22" s="17"/>
      <c r="T22" s="54" t="s">
        <v>25</v>
      </c>
      <c r="U22" s="10"/>
      <c r="V22" s="19"/>
      <c r="W22" s="19"/>
      <c r="X22" s="43"/>
      <c r="Y22" s="43"/>
      <c r="Z22" s="43"/>
      <c r="AA22" s="43"/>
      <c r="AB22" s="43"/>
      <c r="AC22" s="17"/>
      <c r="AD22" s="17"/>
      <c r="AE22" s="17"/>
      <c r="AF22" s="16"/>
      <c r="AG22" s="16"/>
      <c r="AH22" s="16"/>
      <c r="AI22" s="16"/>
      <c r="AJ22" s="16"/>
      <c r="AK22" s="16"/>
      <c r="AM22" s="19"/>
      <c r="AN22" s="43"/>
      <c r="AO22" s="43"/>
      <c r="AP22" s="43"/>
      <c r="AQ22" s="43"/>
      <c r="AR22" s="43"/>
      <c r="AS22" s="43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51" t="s">
        <v>15</v>
      </c>
      <c r="C23" s="3"/>
      <c r="D23" s="52"/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60">
        <v>0</v>
      </c>
      <c r="K23" s="16">
        <v>0</v>
      </c>
      <c r="L23" s="53">
        <v>0</v>
      </c>
      <c r="M23" s="53">
        <v>0</v>
      </c>
      <c r="N23" s="53">
        <v>0</v>
      </c>
      <c r="O23" s="53">
        <v>0</v>
      </c>
      <c r="Q23" s="17"/>
      <c r="R23" s="17"/>
      <c r="S23" s="17"/>
      <c r="T23" s="54" t="s">
        <v>48</v>
      </c>
      <c r="U23" s="16"/>
      <c r="V23" s="16"/>
      <c r="W23" s="16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7"/>
      <c r="AO23" s="17"/>
      <c r="AP23" s="17"/>
      <c r="AQ23" s="17"/>
      <c r="AR23" s="17"/>
      <c r="AS23" s="17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33" t="s">
        <v>11</v>
      </c>
      <c r="C24" s="34"/>
      <c r="D24" s="35"/>
      <c r="E24" s="47">
        <f>PRODUCT(E20+Q20)</f>
        <v>0</v>
      </c>
      <c r="F24" s="47">
        <f>PRODUCT(F20+R20)</f>
        <v>0</v>
      </c>
      <c r="G24" s="47">
        <f>PRODUCT(G20+S20)</f>
        <v>0</v>
      </c>
      <c r="H24" s="47">
        <f>PRODUCT(H20+T20)</f>
        <v>0</v>
      </c>
      <c r="I24" s="47">
        <f>PRODUCT(I20+U20)</f>
        <v>0</v>
      </c>
      <c r="J24" s="60">
        <v>0</v>
      </c>
      <c r="K24" s="16">
        <f>PRODUCT(K20+W20)</f>
        <v>0</v>
      </c>
      <c r="L24" s="53">
        <v>0</v>
      </c>
      <c r="M24" s="53">
        <v>0</v>
      </c>
      <c r="N24" s="53">
        <v>0</v>
      </c>
      <c r="O24" s="53">
        <v>0</v>
      </c>
      <c r="Q24" s="17"/>
      <c r="R24" s="17"/>
      <c r="S24" s="17"/>
      <c r="T24" s="54" t="s">
        <v>49</v>
      </c>
      <c r="U24" s="16"/>
      <c r="V24" s="16"/>
      <c r="W24" s="16"/>
      <c r="X24" s="16"/>
      <c r="Y24" s="16"/>
      <c r="Z24" s="16"/>
      <c r="AA24" s="16"/>
      <c r="AB24" s="16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20" t="s">
        <v>12</v>
      </c>
      <c r="C25" s="31"/>
      <c r="D25" s="30"/>
      <c r="E25" s="47">
        <f>PRODUCT(AA20+AM20)</f>
        <v>184</v>
      </c>
      <c r="F25" s="47">
        <f>PRODUCT(AB20+AN20)</f>
        <v>18</v>
      </c>
      <c r="G25" s="47">
        <f>PRODUCT(AC20+AO20)</f>
        <v>191</v>
      </c>
      <c r="H25" s="47">
        <f>PRODUCT(AD20+AP20)</f>
        <v>98</v>
      </c>
      <c r="I25" s="47">
        <f>PRODUCT(AE20+AQ20)</f>
        <v>636</v>
      </c>
      <c r="J25" s="60">
        <f>PRODUCT(I25/K25)</f>
        <v>0.51918367346938776</v>
      </c>
      <c r="K25" s="10">
        <f>PRODUCT(AG20+AS20)</f>
        <v>1225</v>
      </c>
      <c r="L25" s="53">
        <f>PRODUCT((F25+G25)/E25)</f>
        <v>1.1358695652173914</v>
      </c>
      <c r="M25" s="53">
        <f>PRODUCT(H25/E25)</f>
        <v>0.53260869565217395</v>
      </c>
      <c r="N25" s="53">
        <f>PRODUCT((F25+G25+H25)/E25)</f>
        <v>1.6684782608695652</v>
      </c>
      <c r="O25" s="53">
        <f>PRODUCT(I25/E25)</f>
        <v>3.4565217391304346</v>
      </c>
      <c r="Q25" s="17"/>
      <c r="R25" s="17"/>
      <c r="S25" s="16"/>
      <c r="T25" s="54" t="s">
        <v>26</v>
      </c>
      <c r="U25" s="10"/>
      <c r="V25" s="10"/>
      <c r="W25" s="16"/>
      <c r="X25" s="16"/>
      <c r="Y25" s="16"/>
      <c r="Z25" s="16"/>
      <c r="AA25" s="16"/>
      <c r="AB25" s="16"/>
      <c r="AC25" s="17"/>
      <c r="AD25" s="17"/>
      <c r="AE25" s="17"/>
      <c r="AF25" s="17"/>
      <c r="AG25" s="17"/>
      <c r="AH25" s="17"/>
      <c r="AI25" s="17"/>
      <c r="AJ25" s="17"/>
      <c r="AK25" s="16"/>
      <c r="AL25" s="10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x14ac:dyDescent="0.25">
      <c r="A26" s="16"/>
      <c r="B26" s="44" t="s">
        <v>13</v>
      </c>
      <c r="C26" s="45"/>
      <c r="D26" s="46"/>
      <c r="E26" s="47">
        <f>SUM(E23:E25)</f>
        <v>184</v>
      </c>
      <c r="F26" s="47">
        <f t="shared" ref="F26:I26" si="0">SUM(F23:F25)</f>
        <v>18</v>
      </c>
      <c r="G26" s="47">
        <f t="shared" si="0"/>
        <v>191</v>
      </c>
      <c r="H26" s="47">
        <f t="shared" si="0"/>
        <v>98</v>
      </c>
      <c r="I26" s="47">
        <f t="shared" si="0"/>
        <v>636</v>
      </c>
      <c r="J26" s="60">
        <f>PRODUCT(I26/K26)</f>
        <v>0.51918367346938776</v>
      </c>
      <c r="K26" s="16">
        <f>SUM(K23:K25)</f>
        <v>1225</v>
      </c>
      <c r="L26" s="53">
        <f>PRODUCT((F26+G26)/E26)</f>
        <v>1.1358695652173914</v>
      </c>
      <c r="M26" s="53">
        <f>PRODUCT(H26/E26)</f>
        <v>0.53260869565217395</v>
      </c>
      <c r="N26" s="53">
        <f>PRODUCT((F26+G26+H26)/E26)</f>
        <v>1.6684782608695652</v>
      </c>
      <c r="O26" s="53">
        <f>PRODUCT(I26/E26)</f>
        <v>3.4565217391304346</v>
      </c>
      <c r="Q26" s="10"/>
      <c r="R26" s="10"/>
      <c r="S26" s="10"/>
      <c r="T26" s="54" t="s">
        <v>24</v>
      </c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0"/>
      <c r="F27" s="10"/>
      <c r="G27" s="10"/>
      <c r="H27" s="10"/>
      <c r="I27" s="10"/>
      <c r="J27" s="16"/>
      <c r="K27" s="16"/>
      <c r="L27" s="10"/>
      <c r="M27" s="10"/>
      <c r="N27" s="10"/>
      <c r="O27" s="10"/>
      <c r="P27" s="16"/>
      <c r="Q27" s="16"/>
      <c r="R27" s="16"/>
      <c r="S27" s="16"/>
      <c r="T27" s="54" t="s">
        <v>28</v>
      </c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4" t="s">
        <v>27</v>
      </c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J87" s="16"/>
      <c r="K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A183" s="16"/>
      <c r="B183" s="16"/>
      <c r="C183" s="16"/>
      <c r="D183" s="16"/>
      <c r="L183"/>
      <c r="M183"/>
      <c r="N183"/>
      <c r="O183"/>
      <c r="P183"/>
      <c r="Q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 s="16"/>
      <c r="AL184" s="10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 s="16"/>
      <c r="AL185" s="10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 s="16"/>
      <c r="AL186" s="10"/>
    </row>
    <row r="187" spans="1:57" ht="14.25" x14ac:dyDescent="0.2">
      <c r="L187"/>
      <c r="M187"/>
      <c r="N187"/>
      <c r="O187"/>
      <c r="P187"/>
      <c r="Q187" s="10"/>
      <c r="R187" s="10"/>
      <c r="S187" s="10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  <c r="AL189" s="10"/>
    </row>
    <row r="190" spans="1:57" ht="14.25" x14ac:dyDescent="0.2">
      <c r="L190" s="10"/>
      <c r="M190" s="10"/>
      <c r="N190" s="10"/>
      <c r="O190" s="10"/>
      <c r="P190" s="10"/>
      <c r="R190" s="10"/>
      <c r="S190" s="1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6"/>
      <c r="AL190" s="10"/>
    </row>
    <row r="191" spans="1:57" ht="14.25" x14ac:dyDescent="0.2">
      <c r="L191" s="10"/>
      <c r="M191" s="10"/>
      <c r="N191" s="10"/>
      <c r="O191" s="10"/>
      <c r="P191" s="10"/>
      <c r="R191" s="10"/>
      <c r="S191" s="10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0"/>
      <c r="AL191" s="10"/>
    </row>
    <row r="192" spans="1:57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2:38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2:38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x14ac:dyDescent="0.25">
      <c r="L219"/>
      <c r="M219"/>
      <c r="N219"/>
      <c r="O219"/>
      <c r="P219"/>
      <c r="R219" s="19"/>
      <c r="S219" s="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ht="14.25" x14ac:dyDescent="0.2">
      <c r="L222"/>
      <c r="M222"/>
      <c r="N222"/>
      <c r="O222"/>
      <c r="P222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  <row r="223" spans="12:38" ht="14.25" x14ac:dyDescent="0.2">
      <c r="L223"/>
      <c r="M223"/>
      <c r="N223"/>
      <c r="O223"/>
      <c r="P223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/>
      <c r="AL223"/>
    </row>
  </sheetData>
  <sortState ref="X17:AS19">
    <sortCondition ref="X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2019-08-23T19:52:37Z</dcterms:modified>
</cp:coreProperties>
</file>