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AN89" i="1" l="1"/>
  <c r="AM89" i="1"/>
  <c r="AN54" i="1"/>
  <c r="AL64" i="1" s="1"/>
  <c r="AN64" i="1" s="1"/>
  <c r="AM54" i="1"/>
  <c r="AL59" i="1" s="1"/>
  <c r="AN59" i="1" s="1"/>
  <c r="H100" i="1" l="1"/>
  <c r="K100" i="1"/>
  <c r="J100" i="1"/>
  <c r="I100" i="1"/>
  <c r="K97" i="1"/>
  <c r="J97" i="1"/>
  <c r="I97" i="1"/>
  <c r="H97" i="1"/>
  <c r="K95" i="1"/>
  <c r="J95" i="1"/>
  <c r="I95" i="1"/>
  <c r="H95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75" i="1"/>
  <c r="J75" i="1"/>
  <c r="I75" i="1"/>
  <c r="H75" i="1"/>
  <c r="H72" i="1"/>
  <c r="K72" i="1"/>
  <c r="J72" i="1"/>
  <c r="I72" i="1"/>
  <c r="K69" i="1"/>
  <c r="J69" i="1"/>
  <c r="I69" i="1"/>
  <c r="H69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4" i="1"/>
  <c r="J54" i="1"/>
  <c r="I54" i="1"/>
  <c r="H54" i="1"/>
  <c r="K53" i="1"/>
  <c r="J53" i="1"/>
  <c r="I53" i="1"/>
  <c r="H53" i="1"/>
  <c r="O29" i="4" l="1"/>
  <c r="V25" i="4" l="1"/>
  <c r="N29" i="4"/>
  <c r="M29" i="4"/>
  <c r="L29" i="4"/>
  <c r="O28" i="4"/>
  <c r="N28" i="4"/>
  <c r="M28" i="4"/>
  <c r="L28" i="4"/>
  <c r="K28" i="4"/>
  <c r="K31" i="4" s="1"/>
  <c r="AS25" i="4"/>
  <c r="AQ25" i="4"/>
  <c r="AP25" i="4"/>
  <c r="AO25" i="4"/>
  <c r="AN25" i="4"/>
  <c r="AM25" i="4"/>
  <c r="AG25" i="4"/>
  <c r="AE25" i="4"/>
  <c r="AF25" i="4" s="1"/>
  <c r="AD25" i="4"/>
  <c r="H30" i="4" s="1"/>
  <c r="AC25" i="4"/>
  <c r="AB25" i="4"/>
  <c r="F30" i="4" s="1"/>
  <c r="AA25" i="4"/>
  <c r="W25" i="4"/>
  <c r="U25" i="4"/>
  <c r="T25" i="4"/>
  <c r="S25" i="4"/>
  <c r="R25" i="4"/>
  <c r="Q25" i="4"/>
  <c r="K25" i="4"/>
  <c r="K29" i="4" s="1"/>
  <c r="I25" i="4"/>
  <c r="I29" i="4" s="1"/>
  <c r="H25" i="4"/>
  <c r="H29" i="4" s="1"/>
  <c r="H31" i="4" s="1"/>
  <c r="G25" i="4"/>
  <c r="G29" i="4" s="1"/>
  <c r="F25" i="4"/>
  <c r="F29" i="4" s="1"/>
  <c r="F31" i="4" s="1"/>
  <c r="E25" i="4"/>
  <c r="E29" i="4" s="1"/>
  <c r="E30" i="4" l="1"/>
  <c r="M30" i="4" s="1"/>
  <c r="G30" i="4"/>
  <c r="E31" i="4"/>
  <c r="M31" i="4" s="1"/>
  <c r="K30" i="4"/>
  <c r="N30" i="4"/>
  <c r="G31" i="4"/>
  <c r="I30" i="4"/>
  <c r="I31" i="4" l="1"/>
  <c r="O31" i="4" s="1"/>
  <c r="O30" i="4"/>
  <c r="L30" i="4"/>
  <c r="N31" i="4"/>
  <c r="L31" i="4"/>
  <c r="J30" i="4"/>
  <c r="O49" i="1" l="1"/>
</calcChain>
</file>

<file path=xl/sharedStrings.xml><?xml version="1.0" encoding="utf-8"?>
<sst xmlns="http://schemas.openxmlformats.org/spreadsheetml/2006/main" count="688" uniqueCount="325">
  <si>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</si>
  <si>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</si>
  <si>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</si>
  <si>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</si>
  <si>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</si>
  <si>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</si>
  <si>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</si>
  <si>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</si>
  <si>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</si>
  <si>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</si>
  <si>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</si>
  <si>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</si>
  <si>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</si>
  <si>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</si>
  <si>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</si>
  <si>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</si>
  <si>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</si>
  <si>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</si>
  <si>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</si>
  <si>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</si>
  <si>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</si>
  <si>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</si>
  <si>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</si>
  <si>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</si>
  <si>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</si>
  <si>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</si>
  <si>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</si>
  <si>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</si>
  <si>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</si>
  <si>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</si>
  <si>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</si>
  <si>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</si>
  <si>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</si>
  <si>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</si>
  <si>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</si>
  <si>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</si>
  <si>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</si>
  <si>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</si>
  <si>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</si>
  <si>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</si>
  <si>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</si>
  <si>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</si>
  <si>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</si>
  <si>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</si>
  <si>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</si>
  <si>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</si>
  <si>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</si>
  <si>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</si>
  <si>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3.</t>
  </si>
  <si>
    <t>1/3</t>
  </si>
  <si>
    <t>1.</t>
  </si>
  <si>
    <t>2/5</t>
  </si>
  <si>
    <t>4.</t>
  </si>
  <si>
    <t>6.</t>
  </si>
  <si>
    <t>7.</t>
  </si>
  <si>
    <t>0/2</t>
  </si>
  <si>
    <t>12.</t>
  </si>
  <si>
    <t>ykköspesis</t>
  </si>
  <si>
    <t xml:space="preserve">      Mitalit</t>
  </si>
  <si>
    <t>Timo Lemponen</t>
  </si>
  <si>
    <t>23.4.1968   Pattijoki</t>
  </si>
  <si>
    <t>PattU</t>
  </si>
  <si>
    <t>suomensarja</t>
  </si>
  <si>
    <t>2.</t>
  </si>
  <si>
    <t>10.</t>
  </si>
  <si>
    <t>5.</t>
  </si>
  <si>
    <t>YK</t>
  </si>
  <si>
    <t>PattU  2</t>
  </si>
  <si>
    <t>Lippo Pesis</t>
  </si>
  <si>
    <t>PattU = Pattijoen Urheilijat  (1928),  kasvattajaseura</t>
  </si>
  <si>
    <t>YK = Ylivieskan Kuula  (1909)</t>
  </si>
  <si>
    <t>Lippo Pesis = Oulun Lippo Pesis  (2010)</t>
  </si>
  <si>
    <t>29.08. 1992  PattU - SiiPe  3-16</t>
  </si>
  <si>
    <t>x</t>
  </si>
  <si>
    <t>08.05. 1994  PattU - Tahko  0-2  (3-6, 0-9)</t>
  </si>
  <si>
    <t>18.05. 1994  MuPS - PattU  1-1  (8-3, 4-9, 0-0)</t>
  </si>
  <si>
    <t>3.  ottelu</t>
  </si>
  <si>
    <t>6.  ottelu</t>
  </si>
  <si>
    <t xml:space="preserve">  24 v   4 kk   6 pv</t>
  </si>
  <si>
    <t xml:space="preserve">  26 v   0 kk 15 pv</t>
  </si>
  <si>
    <t xml:space="preserve">  26 v   0 kk 25 pv</t>
  </si>
  <si>
    <t>YKKÖSPESIS</t>
  </si>
  <si>
    <t>0-3  Tiikerit</t>
  </si>
  <si>
    <t>3-1  SoJy</t>
  </si>
  <si>
    <t>0-3  KiPa</t>
  </si>
  <si>
    <t>1-2  Kiri</t>
  </si>
  <si>
    <t>1-3  Lippo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</si>
  <si>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</si>
  <si>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</si>
  <si>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</si>
  <si>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</si>
  <si>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</si>
  <si>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</si>
  <si>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</si>
  <si>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</si>
  <si>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Jatkosarja  6.</t>
  </si>
  <si>
    <t>Jatkosarja  3.</t>
  </si>
  <si>
    <t>3-2  PuPe</t>
  </si>
  <si>
    <t>2-3  SoJy</t>
  </si>
  <si>
    <t>Jatkosarja  7.</t>
  </si>
  <si>
    <t>8.</t>
  </si>
  <si>
    <t>5/10</t>
  </si>
  <si>
    <t xml:space="preserve">      Runkosarja TOP-30</t>
  </si>
  <si>
    <t>17.</t>
  </si>
  <si>
    <t>24.</t>
  </si>
  <si>
    <t>14.</t>
  </si>
  <si>
    <t>18.</t>
  </si>
  <si>
    <t>20.</t>
  </si>
  <si>
    <t>16.</t>
  </si>
  <si>
    <t>27.</t>
  </si>
  <si>
    <t>Ylempi loppusarja TOP-10</t>
  </si>
  <si>
    <t>54.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</si>
  <si>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</si>
  <si>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</si>
  <si>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</si>
  <si>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</si>
  <si>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</si>
  <si>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</si>
  <si>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</si>
  <si>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</si>
  <si>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91.</t>
  </si>
  <si>
    <t>80.</t>
  </si>
  <si>
    <t>68.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</si>
  <si>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</si>
  <si>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</si>
  <si>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</si>
  <si>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</si>
  <si>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</si>
  <si>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</si>
  <si>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</si>
  <si>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</si>
  <si>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</si>
  <si>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</si>
  <si>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</si>
  <si>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</si>
  <si>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>391.</t>
  </si>
  <si>
    <t xml:space="preserve"> 1945 - 2010</t>
  </si>
  <si>
    <t xml:space="preserve"> Kunnaritilasto</t>
  </si>
  <si>
    <t xml:space="preserve"> 1945 - 2011</t>
  </si>
  <si>
    <t>189.</t>
  </si>
  <si>
    <t xml:space="preserve">   20</t>
  </si>
  <si>
    <t xml:space="preserve"> 1945 - 2012</t>
  </si>
  <si>
    <t>175.</t>
  </si>
  <si>
    <t xml:space="preserve"> 1945 - 2013</t>
  </si>
  <si>
    <t>180.</t>
  </si>
  <si>
    <t xml:space="preserve"> Lyöjätilasto</t>
  </si>
  <si>
    <t xml:space="preserve"> 1945 - 2014</t>
  </si>
  <si>
    <t>176.</t>
  </si>
  <si>
    <t>145.</t>
  </si>
  <si>
    <t xml:space="preserve"> 1945 - 2015</t>
  </si>
  <si>
    <t>117.</t>
  </si>
  <si>
    <t xml:space="preserve"> 1945 - 2016</t>
  </si>
  <si>
    <t>99.</t>
  </si>
  <si>
    <t>114.</t>
  </si>
  <si>
    <t>94.</t>
  </si>
  <si>
    <t>121.</t>
  </si>
  <si>
    <t xml:space="preserve"> Kärkilyöjätilasto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</si>
  <si>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</si>
  <si>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</si>
  <si>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</si>
  <si>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</si>
  <si>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</si>
  <si>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</si>
  <si>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>305.</t>
  </si>
  <si>
    <t xml:space="preserve"> 1979 - 2010</t>
  </si>
  <si>
    <t>205.</t>
  </si>
  <si>
    <t>194.</t>
  </si>
  <si>
    <t>119.</t>
  </si>
  <si>
    <t>152.</t>
  </si>
  <si>
    <t>74.</t>
  </si>
  <si>
    <t>110.</t>
  </si>
  <si>
    <t>71.</t>
  </si>
  <si>
    <t>118.</t>
  </si>
  <si>
    <t>100.</t>
  </si>
  <si>
    <t>72.</t>
  </si>
  <si>
    <t>102.</t>
  </si>
  <si>
    <t>108.</t>
  </si>
  <si>
    <t>113.</t>
  </si>
  <si>
    <t>104.</t>
  </si>
  <si>
    <t>116.</t>
  </si>
  <si>
    <t>75.</t>
  </si>
  <si>
    <t>125.</t>
  </si>
  <si>
    <t>129.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</si>
  <si>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</si>
  <si>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</si>
  <si>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</si>
  <si>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</si>
  <si>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</si>
  <si>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</si>
  <si>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</si>
  <si>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</si>
  <si>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</si>
  <si>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</si>
  <si>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</si>
  <si>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</si>
  <si>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</si>
  <si>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</si>
  <si>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</si>
  <si>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</si>
  <si>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</si>
  <si>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</si>
  <si>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</si>
  <si>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</si>
  <si>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251. ottelu</t>
  </si>
  <si>
    <t>186.   07.08. 2001  KaMa - PattU  0-1</t>
  </si>
  <si>
    <t>33 v   3 kk 15 pv</t>
  </si>
  <si>
    <t>37 v   2 kk 10 pv</t>
  </si>
  <si>
    <t>189. ottelu</t>
  </si>
  <si>
    <t>100.   22.06. 2005  KoU - PattU  2-1</t>
  </si>
  <si>
    <t>298. ottelu</t>
  </si>
  <si>
    <t xml:space="preserve">  88.   07.07. 2001  UPV - PattU  1-2</t>
  </si>
  <si>
    <t xml:space="preserve">  50.   20.07. 2003  Tahko - PattU  0-2</t>
  </si>
  <si>
    <t xml:space="preserve">  72.   03.07. 2005  PattU - KoU  2-1</t>
  </si>
  <si>
    <t>624.</t>
  </si>
  <si>
    <t>498.</t>
  </si>
  <si>
    <t>512.</t>
  </si>
  <si>
    <t>291.</t>
  </si>
  <si>
    <t>236.</t>
  </si>
  <si>
    <t>137.</t>
  </si>
  <si>
    <t>126.</t>
  </si>
  <si>
    <t>92.</t>
  </si>
  <si>
    <t>98.</t>
  </si>
  <si>
    <t>97.</t>
  </si>
  <si>
    <t>103.</t>
  </si>
  <si>
    <t>107.</t>
  </si>
  <si>
    <t>803.</t>
  </si>
  <si>
    <t>613.</t>
  </si>
  <si>
    <t>621.</t>
  </si>
  <si>
    <t>456.</t>
  </si>
  <si>
    <t>373.</t>
  </si>
  <si>
    <t>302.</t>
  </si>
  <si>
    <t>235.</t>
  </si>
  <si>
    <t>132.</t>
  </si>
  <si>
    <t>81.</t>
  </si>
  <si>
    <t>65.</t>
  </si>
  <si>
    <t>51.</t>
  </si>
  <si>
    <t>50.</t>
  </si>
  <si>
    <t>59.</t>
  </si>
  <si>
    <t>58.</t>
  </si>
  <si>
    <t>61.</t>
  </si>
  <si>
    <t>73.</t>
  </si>
  <si>
    <t>345.</t>
  </si>
  <si>
    <t>276.</t>
  </si>
  <si>
    <t>287.</t>
  </si>
  <si>
    <t>230.</t>
  </si>
  <si>
    <t>193.</t>
  </si>
  <si>
    <t>163.</t>
  </si>
  <si>
    <t>147.</t>
  </si>
  <si>
    <t>135.</t>
  </si>
  <si>
    <t>96.</t>
  </si>
  <si>
    <t>111.</t>
  </si>
  <si>
    <t>563.</t>
  </si>
  <si>
    <t>427.</t>
  </si>
  <si>
    <t>437.</t>
  </si>
  <si>
    <t>338.</t>
  </si>
  <si>
    <t>218.</t>
  </si>
  <si>
    <t>178.</t>
  </si>
  <si>
    <t>62.</t>
  </si>
  <si>
    <t>47.</t>
  </si>
  <si>
    <t>45.</t>
  </si>
  <si>
    <t>49.</t>
  </si>
  <si>
    <t>53.</t>
  </si>
  <si>
    <t>48.</t>
  </si>
  <si>
    <t>52.</t>
  </si>
  <si>
    <t>55.</t>
  </si>
  <si>
    <t>56.</t>
  </si>
  <si>
    <t>674.</t>
  </si>
  <si>
    <t>535.</t>
  </si>
  <si>
    <t>540.</t>
  </si>
  <si>
    <t>455.</t>
  </si>
  <si>
    <t>375.</t>
  </si>
  <si>
    <t>278.</t>
  </si>
  <si>
    <t>272.</t>
  </si>
  <si>
    <t>245.</t>
  </si>
  <si>
    <t>196.</t>
  </si>
  <si>
    <t>185.</t>
  </si>
  <si>
    <t>191.</t>
  </si>
  <si>
    <t>198.</t>
  </si>
  <si>
    <t>201.</t>
  </si>
  <si>
    <t>209.</t>
  </si>
  <si>
    <t>216.</t>
  </si>
  <si>
    <t>221.</t>
  </si>
  <si>
    <t>228.</t>
  </si>
  <si>
    <t>246.</t>
  </si>
  <si>
    <t>28.</t>
  </si>
  <si>
    <t>26.</t>
  </si>
  <si>
    <t>32.</t>
  </si>
  <si>
    <t>37.</t>
  </si>
  <si>
    <t>40.</t>
  </si>
  <si>
    <t>42.</t>
  </si>
  <si>
    <t>46.</t>
  </si>
  <si>
    <t>57.</t>
  </si>
  <si>
    <t>277.</t>
  </si>
  <si>
    <t>151.</t>
  </si>
  <si>
    <t>120.</t>
  </si>
  <si>
    <t>130.</t>
  </si>
  <si>
    <t>274.</t>
  </si>
  <si>
    <t>67.</t>
  </si>
  <si>
    <t>64.</t>
  </si>
  <si>
    <t>311.</t>
  </si>
  <si>
    <t>106.</t>
  </si>
  <si>
    <t>112.</t>
  </si>
  <si>
    <t>333.</t>
  </si>
  <si>
    <t>128.</t>
  </si>
  <si>
    <t>95.</t>
  </si>
  <si>
    <t>41.</t>
  </si>
  <si>
    <t>SEUROITTAIN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</si>
  <si>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</si>
  <si>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</si>
  <si>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</si>
  <si>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</si>
  <si>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</si>
  <si>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</si>
  <si>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</si>
  <si>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</si>
  <si>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</si>
  <si>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</si>
  <si>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</si>
  <si>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</si>
  <si>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</si>
  <si>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Pattijoen Urheilijat</t>
  </si>
  <si>
    <t>608 660</t>
  </si>
  <si>
    <t>104.   23.07. 1998  Lippo - PattU  1-0</t>
  </si>
  <si>
    <t>721.   17.08. 1999  PattU - SoJy  2-1,  pve 4/4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</si>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</sst>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7" fillId="6" borderId="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1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2" fontId="4" fillId="4" borderId="11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12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59</v>
      </c>
      <c r="C1" s="6"/>
      <c r="D1" s="73"/>
      <c r="E1" s="83" t="s">
        <v>60</v>
      </c>
      <c r="F1" s="84"/>
      <c r="G1" s="84"/>
      <c r="H1" s="7"/>
      <c r="I1" s="7"/>
      <c r="J1" s="7"/>
      <c r="K1" s="6"/>
      <c r="L1" s="7"/>
      <c r="M1" s="6"/>
      <c r="N1" s="6"/>
      <c r="O1" s="7"/>
      <c r="P1" s="71"/>
      <c r="Q1" s="71"/>
      <c r="R1" s="71"/>
      <c r="S1" s="71"/>
      <c r="T1" s="71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102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110</v>
      </c>
      <c r="AC2" s="19"/>
      <c r="AD2" s="13"/>
      <c r="AE2" s="20"/>
      <c r="AF2" s="18"/>
      <c r="AG2" s="21" t="s">
        <v>35</v>
      </c>
      <c r="AH2" s="13"/>
      <c r="AI2" s="13"/>
      <c r="AJ2" s="14"/>
      <c r="AK2" s="18"/>
      <c r="AL2" s="21" t="s">
        <v>36</v>
      </c>
      <c r="AM2" s="19"/>
      <c r="AN2" s="13"/>
      <c r="AO2" s="81" t="s">
        <v>58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39</v>
      </c>
      <c r="AH3" s="17" t="s">
        <v>40</v>
      </c>
      <c r="AI3" s="14" t="s">
        <v>41</v>
      </c>
      <c r="AJ3" s="17" t="s">
        <v>42</v>
      </c>
      <c r="AK3" s="23"/>
      <c r="AL3" s="17" t="s">
        <v>22</v>
      </c>
      <c r="AM3" s="17" t="s">
        <v>23</v>
      </c>
      <c r="AN3" s="14" t="s">
        <v>46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85">
        <v>1987</v>
      </c>
      <c r="C4" s="85" t="s">
        <v>53</v>
      </c>
      <c r="D4" s="86" t="s">
        <v>61</v>
      </c>
      <c r="E4" s="85"/>
      <c r="F4" s="87" t="s">
        <v>62</v>
      </c>
      <c r="G4" s="88"/>
      <c r="H4" s="89"/>
      <c r="I4" s="85"/>
      <c r="J4" s="85"/>
      <c r="K4" s="85"/>
      <c r="L4" s="85"/>
      <c r="M4" s="85"/>
      <c r="N4" s="85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0"/>
      <c r="AH4" s="70"/>
      <c r="AI4" s="70"/>
      <c r="AJ4" s="70"/>
      <c r="AK4" s="23"/>
      <c r="AL4" s="24"/>
      <c r="AM4" s="70"/>
      <c r="AN4" s="75"/>
      <c r="AO4" s="24"/>
      <c r="AP4" s="24"/>
      <c r="AQ4" s="24"/>
      <c r="AR4" s="38"/>
    </row>
    <row r="5" spans="1:44" s="4" customFormat="1" ht="15" customHeight="1" x14ac:dyDescent="0.25">
      <c r="A5" s="2"/>
      <c r="B5" s="85">
        <v>1988</v>
      </c>
      <c r="C5" s="85" t="s">
        <v>53</v>
      </c>
      <c r="D5" s="86" t="s">
        <v>61</v>
      </c>
      <c r="E5" s="85"/>
      <c r="F5" s="87" t="s">
        <v>62</v>
      </c>
      <c r="G5" s="88"/>
      <c r="H5" s="89"/>
      <c r="I5" s="85"/>
      <c r="J5" s="85"/>
      <c r="K5" s="85"/>
      <c r="L5" s="85"/>
      <c r="M5" s="85"/>
      <c r="N5" s="85"/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0"/>
      <c r="AH5" s="70"/>
      <c r="AI5" s="70"/>
      <c r="AJ5" s="70"/>
      <c r="AK5" s="23"/>
      <c r="AL5" s="24"/>
      <c r="AM5" s="70"/>
      <c r="AN5" s="75"/>
      <c r="AO5" s="24"/>
      <c r="AP5" s="24"/>
      <c r="AQ5" s="24"/>
      <c r="AR5" s="38"/>
    </row>
    <row r="6" spans="1:44" s="4" customFormat="1" ht="15" customHeight="1" x14ac:dyDescent="0.25">
      <c r="A6" s="2"/>
      <c r="B6" s="85">
        <v>1989</v>
      </c>
      <c r="C6" s="85" t="s">
        <v>53</v>
      </c>
      <c r="D6" s="86" t="s">
        <v>61</v>
      </c>
      <c r="E6" s="85"/>
      <c r="F6" s="87" t="s">
        <v>62</v>
      </c>
      <c r="G6" s="88"/>
      <c r="H6" s="89"/>
      <c r="I6" s="85"/>
      <c r="J6" s="85"/>
      <c r="K6" s="85"/>
      <c r="L6" s="85"/>
      <c r="M6" s="85"/>
      <c r="N6" s="85"/>
      <c r="O6" s="23"/>
      <c r="P6" s="17"/>
      <c r="Q6" s="17"/>
      <c r="R6" s="17"/>
      <c r="S6" s="17"/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0"/>
      <c r="AH6" s="70"/>
      <c r="AI6" s="70"/>
      <c r="AJ6" s="70"/>
      <c r="AK6" s="23"/>
      <c r="AL6" s="24"/>
      <c r="AM6" s="70"/>
      <c r="AN6" s="75"/>
      <c r="AO6" s="24"/>
      <c r="AP6" s="24"/>
      <c r="AQ6" s="24"/>
      <c r="AR6" s="38"/>
    </row>
    <row r="7" spans="1:44" s="4" customFormat="1" ht="15" customHeight="1" x14ac:dyDescent="0.25">
      <c r="A7" s="2"/>
      <c r="B7" s="85">
        <v>1990</v>
      </c>
      <c r="C7" s="85" t="s">
        <v>52</v>
      </c>
      <c r="D7" s="86" t="s">
        <v>61</v>
      </c>
      <c r="E7" s="85"/>
      <c r="F7" s="87" t="s">
        <v>62</v>
      </c>
      <c r="G7" s="88"/>
      <c r="H7" s="89"/>
      <c r="I7" s="85"/>
      <c r="J7" s="85"/>
      <c r="K7" s="85"/>
      <c r="L7" s="85"/>
      <c r="M7" s="85"/>
      <c r="N7" s="85"/>
      <c r="O7" s="74"/>
      <c r="P7" s="17"/>
      <c r="Q7" s="17"/>
      <c r="R7" s="17"/>
      <c r="S7" s="17"/>
      <c r="T7" s="23"/>
      <c r="U7" s="24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0"/>
      <c r="AH7" s="70"/>
      <c r="AI7" s="70"/>
      <c r="AJ7" s="70"/>
      <c r="AK7" s="23"/>
      <c r="AL7" s="24"/>
      <c r="AM7" s="70"/>
      <c r="AN7" s="75"/>
      <c r="AO7" s="24"/>
      <c r="AP7" s="24"/>
      <c r="AQ7" s="24"/>
      <c r="AR7" s="38"/>
    </row>
    <row r="8" spans="1:44" s="4" customFormat="1" ht="15" customHeight="1" x14ac:dyDescent="0.25">
      <c r="A8" s="2"/>
      <c r="B8" s="85">
        <v>1991</v>
      </c>
      <c r="C8" s="85" t="s">
        <v>63</v>
      </c>
      <c r="D8" s="86" t="s">
        <v>61</v>
      </c>
      <c r="E8" s="85"/>
      <c r="F8" s="87" t="s">
        <v>62</v>
      </c>
      <c r="G8" s="88"/>
      <c r="H8" s="89"/>
      <c r="I8" s="85"/>
      <c r="J8" s="85"/>
      <c r="K8" s="85"/>
      <c r="L8" s="85"/>
      <c r="M8" s="85"/>
      <c r="N8" s="85"/>
      <c r="O8" s="74"/>
      <c r="P8" s="17"/>
      <c r="Q8" s="17"/>
      <c r="R8" s="17"/>
      <c r="S8" s="17"/>
      <c r="T8" s="23"/>
      <c r="U8" s="24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0"/>
      <c r="AH8" s="70"/>
      <c r="AI8" s="70"/>
      <c r="AJ8" s="70"/>
      <c r="AK8" s="23"/>
      <c r="AL8" s="24"/>
      <c r="AM8" s="70"/>
      <c r="AN8" s="75"/>
      <c r="AO8" s="24"/>
      <c r="AP8" s="24"/>
      <c r="AQ8" s="24"/>
      <c r="AR8" s="38"/>
    </row>
    <row r="9" spans="1:44" s="4" customFormat="1" ht="15" customHeight="1" x14ac:dyDescent="0.25">
      <c r="A9" s="2"/>
      <c r="B9" s="76">
        <v>1992</v>
      </c>
      <c r="C9" s="76" t="s">
        <v>48</v>
      </c>
      <c r="D9" s="79" t="s">
        <v>61</v>
      </c>
      <c r="E9" s="76"/>
      <c r="F9" s="77" t="s">
        <v>57</v>
      </c>
      <c r="G9" s="80"/>
      <c r="H9" s="59"/>
      <c r="I9" s="76"/>
      <c r="J9" s="76"/>
      <c r="K9" s="76"/>
      <c r="L9" s="76"/>
      <c r="M9" s="76"/>
      <c r="N9" s="76"/>
      <c r="O9" s="74"/>
      <c r="P9" s="17"/>
      <c r="Q9" s="17"/>
      <c r="R9" s="17"/>
      <c r="S9" s="17"/>
      <c r="T9" s="23"/>
      <c r="U9" s="24"/>
      <c r="V9" s="24"/>
      <c r="W9" s="26"/>
      <c r="X9" s="24"/>
      <c r="Y9" s="24"/>
      <c r="Z9" s="27"/>
      <c r="AA9" s="23"/>
      <c r="AB9" s="17"/>
      <c r="AC9" s="17"/>
      <c r="AD9" s="17"/>
      <c r="AE9" s="17"/>
      <c r="AF9" s="23"/>
      <c r="AG9" s="70"/>
      <c r="AH9" s="70"/>
      <c r="AI9" s="70"/>
      <c r="AJ9" s="70"/>
      <c r="AK9" s="23"/>
      <c r="AL9" s="24"/>
      <c r="AM9" s="70"/>
      <c r="AN9" s="75"/>
      <c r="AO9" s="26"/>
      <c r="AP9" s="28"/>
      <c r="AQ9" s="24"/>
      <c r="AR9" s="38"/>
    </row>
    <row r="10" spans="1:44" s="4" customFormat="1" ht="15" customHeight="1" x14ac:dyDescent="0.25">
      <c r="A10" s="2"/>
      <c r="B10" s="76">
        <v>1993</v>
      </c>
      <c r="C10" s="76" t="s">
        <v>50</v>
      </c>
      <c r="D10" s="79" t="s">
        <v>61</v>
      </c>
      <c r="E10" s="76"/>
      <c r="F10" s="77" t="s">
        <v>57</v>
      </c>
      <c r="G10" s="80"/>
      <c r="H10" s="59"/>
      <c r="I10" s="76"/>
      <c r="J10" s="76"/>
      <c r="K10" s="76"/>
      <c r="L10" s="76"/>
      <c r="M10" s="76"/>
      <c r="N10" s="76"/>
      <c r="O10" s="74"/>
      <c r="P10" s="17"/>
      <c r="Q10" s="17"/>
      <c r="R10" s="17"/>
      <c r="S10" s="17"/>
      <c r="T10" s="23"/>
      <c r="U10" s="24"/>
      <c r="V10" s="24"/>
      <c r="W10" s="26"/>
      <c r="X10" s="24"/>
      <c r="Y10" s="24"/>
      <c r="Z10" s="27"/>
      <c r="AA10" s="23"/>
      <c r="AB10" s="17"/>
      <c r="AC10" s="17"/>
      <c r="AD10" s="17"/>
      <c r="AE10" s="17"/>
      <c r="AF10" s="23"/>
      <c r="AG10" s="70"/>
      <c r="AH10" s="70"/>
      <c r="AI10" s="70"/>
      <c r="AJ10" s="70"/>
      <c r="AK10" s="23"/>
      <c r="AL10" s="24"/>
      <c r="AM10" s="70"/>
      <c r="AN10" s="75"/>
      <c r="AO10" s="26"/>
      <c r="AP10" s="28"/>
      <c r="AQ10" s="24"/>
      <c r="AR10" s="38"/>
    </row>
    <row r="11" spans="1:44" s="4" customFormat="1" ht="15" customHeight="1" x14ac:dyDescent="0.25">
      <c r="A11" s="2"/>
      <c r="B11" s="24">
        <v>1994</v>
      </c>
      <c r="C11" s="24" t="s">
        <v>64</v>
      </c>
      <c r="D11" s="25" t="s">
        <v>61</v>
      </c>
      <c r="E11" s="24">
        <v>34</v>
      </c>
      <c r="F11" s="24">
        <v>6</v>
      </c>
      <c r="G11" s="24">
        <v>24</v>
      </c>
      <c r="H11" s="24">
        <v>23</v>
      </c>
      <c r="I11" s="24">
        <v>144</v>
      </c>
      <c r="J11" s="24">
        <v>31</v>
      </c>
      <c r="K11" s="24">
        <v>40</v>
      </c>
      <c r="L11" s="24">
        <v>43</v>
      </c>
      <c r="M11" s="24">
        <v>30</v>
      </c>
      <c r="N11" s="27">
        <v>0.57399999999999995</v>
      </c>
      <c r="O11" s="74"/>
      <c r="P11" s="17" t="s">
        <v>103</v>
      </c>
      <c r="Q11" s="17"/>
      <c r="R11" s="17" t="s">
        <v>104</v>
      </c>
      <c r="S11" s="17"/>
      <c r="T11" s="23"/>
      <c r="U11" s="24"/>
      <c r="V11" s="24"/>
      <c r="W11" s="26"/>
      <c r="X11" s="24"/>
      <c r="Y11" s="24"/>
      <c r="Z11" s="27"/>
      <c r="AA11" s="23"/>
      <c r="AB11" s="17"/>
      <c r="AC11" s="17"/>
      <c r="AD11" s="17"/>
      <c r="AE11" s="17"/>
      <c r="AF11" s="23"/>
      <c r="AG11" s="70"/>
      <c r="AH11" s="70"/>
      <c r="AI11" s="70"/>
      <c r="AJ11" s="70"/>
      <c r="AK11" s="23"/>
      <c r="AL11" s="24"/>
      <c r="AM11" s="70"/>
      <c r="AN11" s="75"/>
      <c r="AO11" s="26"/>
      <c r="AP11" s="28"/>
      <c r="AQ11" s="24"/>
      <c r="AR11" s="38"/>
    </row>
    <row r="12" spans="1:44" s="4" customFormat="1" ht="15" customHeight="1" x14ac:dyDescent="0.25">
      <c r="A12" s="2"/>
      <c r="B12" s="24">
        <v>1995</v>
      </c>
      <c r="C12" s="24" t="s">
        <v>56</v>
      </c>
      <c r="D12" s="25" t="s">
        <v>61</v>
      </c>
      <c r="E12" s="24">
        <v>28</v>
      </c>
      <c r="F12" s="24">
        <v>1</v>
      </c>
      <c r="G12" s="24">
        <v>18</v>
      </c>
      <c r="H12" s="24">
        <v>16</v>
      </c>
      <c r="I12" s="24">
        <v>105</v>
      </c>
      <c r="J12" s="24">
        <v>33</v>
      </c>
      <c r="K12" s="24">
        <v>23</v>
      </c>
      <c r="L12" s="24">
        <v>30</v>
      </c>
      <c r="M12" s="24">
        <v>19</v>
      </c>
      <c r="N12" s="27">
        <v>0.51700000000000002</v>
      </c>
      <c r="O12" s="74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0"/>
      <c r="AH12" s="70"/>
      <c r="AI12" s="70"/>
      <c r="AJ12" s="70"/>
      <c r="AK12" s="23"/>
      <c r="AL12" s="24"/>
      <c r="AM12" s="70"/>
      <c r="AN12" s="75"/>
      <c r="AO12" s="26"/>
      <c r="AP12" s="28"/>
      <c r="AQ12" s="24"/>
      <c r="AR12" s="38"/>
    </row>
    <row r="13" spans="1:44" s="4" customFormat="1" ht="15" customHeight="1" x14ac:dyDescent="0.25">
      <c r="A13" s="2"/>
      <c r="B13" s="76">
        <v>1996</v>
      </c>
      <c r="C13" s="76" t="s">
        <v>50</v>
      </c>
      <c r="D13" s="79" t="s">
        <v>61</v>
      </c>
      <c r="E13" s="76"/>
      <c r="F13" s="78" t="s">
        <v>57</v>
      </c>
      <c r="G13" s="60"/>
      <c r="H13" s="59"/>
      <c r="I13" s="76"/>
      <c r="J13" s="76"/>
      <c r="K13" s="76"/>
      <c r="L13" s="76"/>
      <c r="M13" s="76"/>
      <c r="N13" s="76"/>
      <c r="O13" s="74"/>
      <c r="P13" s="17"/>
      <c r="Q13" s="17"/>
      <c r="R13" s="17"/>
      <c r="S13" s="17"/>
      <c r="T13" s="23"/>
      <c r="U13" s="24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70"/>
      <c r="AH13" s="70"/>
      <c r="AI13" s="70"/>
      <c r="AJ13" s="70"/>
      <c r="AK13" s="23"/>
      <c r="AL13" s="24"/>
      <c r="AM13" s="70"/>
      <c r="AN13" s="75"/>
      <c r="AO13" s="26"/>
      <c r="AP13" s="28"/>
      <c r="AQ13" s="24"/>
      <c r="AR13" s="38"/>
    </row>
    <row r="14" spans="1:44" s="4" customFormat="1" ht="15" customHeight="1" x14ac:dyDescent="0.25">
      <c r="A14" s="2"/>
      <c r="B14" s="24">
        <v>1997</v>
      </c>
      <c r="C14" s="24" t="s">
        <v>64</v>
      </c>
      <c r="D14" s="25" t="s">
        <v>61</v>
      </c>
      <c r="E14" s="24">
        <v>28</v>
      </c>
      <c r="F14" s="24">
        <v>2</v>
      </c>
      <c r="G14" s="24">
        <v>19</v>
      </c>
      <c r="H14" s="24">
        <v>15</v>
      </c>
      <c r="I14" s="24">
        <v>119</v>
      </c>
      <c r="J14" s="24">
        <v>37</v>
      </c>
      <c r="K14" s="24">
        <v>25</v>
      </c>
      <c r="L14" s="24">
        <v>36</v>
      </c>
      <c r="M14" s="24">
        <v>21</v>
      </c>
      <c r="N14" s="27">
        <v>0.56100000000000005</v>
      </c>
      <c r="O14" s="74"/>
      <c r="P14" s="17"/>
      <c r="Q14" s="17"/>
      <c r="R14" s="17"/>
      <c r="S14" s="17"/>
      <c r="T14" s="23"/>
      <c r="U14" s="24"/>
      <c r="V14" s="24"/>
      <c r="W14" s="26"/>
      <c r="X14" s="24"/>
      <c r="Y14" s="24"/>
      <c r="Z14" s="27"/>
      <c r="AA14" s="23"/>
      <c r="AB14" s="17"/>
      <c r="AC14" s="17"/>
      <c r="AD14" s="17"/>
      <c r="AE14" s="17"/>
      <c r="AF14" s="23"/>
      <c r="AG14" s="70"/>
      <c r="AH14" s="70"/>
      <c r="AI14" s="70"/>
      <c r="AJ14" s="70"/>
      <c r="AK14" s="23"/>
      <c r="AL14" s="24"/>
      <c r="AM14" s="70"/>
      <c r="AN14" s="75"/>
      <c r="AO14" s="26"/>
      <c r="AP14" s="28"/>
      <c r="AQ14" s="24"/>
      <c r="AR14" s="38"/>
    </row>
    <row r="15" spans="1:44" s="4" customFormat="1" ht="15" customHeight="1" x14ac:dyDescent="0.25">
      <c r="A15" s="2"/>
      <c r="B15" s="24">
        <v>1998</v>
      </c>
      <c r="C15" s="24" t="s">
        <v>54</v>
      </c>
      <c r="D15" s="25" t="s">
        <v>61</v>
      </c>
      <c r="E15" s="24">
        <v>28</v>
      </c>
      <c r="F15" s="24">
        <v>4</v>
      </c>
      <c r="G15" s="24">
        <v>36</v>
      </c>
      <c r="H15" s="24">
        <v>17</v>
      </c>
      <c r="I15" s="24">
        <v>110</v>
      </c>
      <c r="J15" s="24">
        <v>25</v>
      </c>
      <c r="K15" s="24">
        <v>14</v>
      </c>
      <c r="L15" s="24">
        <v>31</v>
      </c>
      <c r="M15" s="24">
        <v>40</v>
      </c>
      <c r="N15" s="27">
        <v>0.625</v>
      </c>
      <c r="O15" s="74"/>
      <c r="P15" s="17" t="s">
        <v>105</v>
      </c>
      <c r="Q15" s="17"/>
      <c r="R15" s="17" t="s">
        <v>106</v>
      </c>
      <c r="S15" s="17"/>
      <c r="T15" s="23"/>
      <c r="U15" s="24">
        <v>3</v>
      </c>
      <c r="V15" s="26">
        <v>0</v>
      </c>
      <c r="W15" s="26">
        <v>2</v>
      </c>
      <c r="X15" s="26">
        <v>1</v>
      </c>
      <c r="Y15" s="26">
        <v>9</v>
      </c>
      <c r="Z15" s="27">
        <v>0.52900000000000003</v>
      </c>
      <c r="AA15" s="23"/>
      <c r="AB15" s="17"/>
      <c r="AC15" s="17"/>
      <c r="AD15" s="17"/>
      <c r="AE15" s="17"/>
      <c r="AF15" s="23"/>
      <c r="AG15" s="70" t="s">
        <v>82</v>
      </c>
      <c r="AH15" s="70"/>
      <c r="AI15" s="70"/>
      <c r="AJ15" s="70"/>
      <c r="AK15" s="23"/>
      <c r="AL15" s="24"/>
      <c r="AM15" s="70"/>
      <c r="AN15" s="75"/>
      <c r="AO15" s="24"/>
      <c r="AP15" s="24"/>
      <c r="AQ15" s="24"/>
      <c r="AR15" s="38"/>
    </row>
    <row r="16" spans="1:44" s="4" customFormat="1" ht="15" customHeight="1" x14ac:dyDescent="0.25">
      <c r="A16" s="2"/>
      <c r="B16" s="24">
        <v>1999</v>
      </c>
      <c r="C16" s="24" t="s">
        <v>52</v>
      </c>
      <c r="D16" s="25" t="s">
        <v>61</v>
      </c>
      <c r="E16" s="24">
        <v>28</v>
      </c>
      <c r="F16" s="24">
        <v>2</v>
      </c>
      <c r="G16" s="24">
        <v>18</v>
      </c>
      <c r="H16" s="24">
        <v>20</v>
      </c>
      <c r="I16" s="24">
        <v>95</v>
      </c>
      <c r="J16" s="24">
        <v>32</v>
      </c>
      <c r="K16" s="24">
        <v>19</v>
      </c>
      <c r="L16" s="24">
        <v>24</v>
      </c>
      <c r="M16" s="24">
        <v>20</v>
      </c>
      <c r="N16" s="27">
        <v>0.48499999999999999</v>
      </c>
      <c r="O16" s="74"/>
      <c r="P16" s="17"/>
      <c r="Q16" s="17"/>
      <c r="R16" s="17"/>
      <c r="S16" s="17"/>
      <c r="T16" s="23"/>
      <c r="U16" s="24">
        <v>10</v>
      </c>
      <c r="V16" s="26">
        <v>1</v>
      </c>
      <c r="W16" s="26">
        <v>9</v>
      </c>
      <c r="X16" s="26">
        <v>4</v>
      </c>
      <c r="Y16" s="26">
        <v>30</v>
      </c>
      <c r="Z16" s="27">
        <v>0.41699999999999998</v>
      </c>
      <c r="AA16" s="23"/>
      <c r="AB16" s="17" t="s">
        <v>100</v>
      </c>
      <c r="AC16" s="17"/>
      <c r="AD16" s="17"/>
      <c r="AE16" s="17"/>
      <c r="AF16" s="23"/>
      <c r="AG16" s="70" t="s">
        <v>83</v>
      </c>
      <c r="AH16" s="70" t="s">
        <v>84</v>
      </c>
      <c r="AI16" s="70" t="s">
        <v>85</v>
      </c>
      <c r="AJ16" s="70"/>
      <c r="AK16" s="23"/>
      <c r="AL16" s="24"/>
      <c r="AM16" s="70"/>
      <c r="AN16" s="75"/>
      <c r="AO16" s="24"/>
      <c r="AP16" s="24"/>
      <c r="AQ16" s="24"/>
      <c r="AR16" s="38"/>
    </row>
    <row r="17" spans="1:44" s="4" customFormat="1" ht="15" customHeight="1" x14ac:dyDescent="0.25">
      <c r="A17" s="2"/>
      <c r="B17" s="24">
        <v>2000</v>
      </c>
      <c r="C17" s="24" t="s">
        <v>65</v>
      </c>
      <c r="D17" s="25" t="s">
        <v>61</v>
      </c>
      <c r="E17" s="24">
        <v>28</v>
      </c>
      <c r="F17" s="24">
        <v>1</v>
      </c>
      <c r="G17" s="24">
        <v>44</v>
      </c>
      <c r="H17" s="24">
        <v>9</v>
      </c>
      <c r="I17" s="24">
        <v>93</v>
      </c>
      <c r="J17" s="24">
        <v>17</v>
      </c>
      <c r="K17" s="24">
        <v>4</v>
      </c>
      <c r="L17" s="24">
        <v>27</v>
      </c>
      <c r="M17" s="24">
        <v>45</v>
      </c>
      <c r="N17" s="27">
        <v>0.435</v>
      </c>
      <c r="O17" s="74"/>
      <c r="P17" s="17" t="s">
        <v>56</v>
      </c>
      <c r="Q17" s="17"/>
      <c r="R17" s="17" t="s">
        <v>107</v>
      </c>
      <c r="S17" s="17"/>
      <c r="T17" s="23"/>
      <c r="U17" s="24">
        <v>4</v>
      </c>
      <c r="V17" s="24">
        <v>0</v>
      </c>
      <c r="W17" s="26">
        <v>14</v>
      </c>
      <c r="X17" s="24">
        <v>0</v>
      </c>
      <c r="Y17" s="24">
        <v>16</v>
      </c>
      <c r="Z17" s="27">
        <v>0.47099999999999997</v>
      </c>
      <c r="AA17" s="23"/>
      <c r="AB17" s="17" t="s">
        <v>54</v>
      </c>
      <c r="AC17" s="17"/>
      <c r="AD17" s="17"/>
      <c r="AE17" s="17"/>
      <c r="AF17" s="23"/>
      <c r="AG17" s="70" t="s">
        <v>86</v>
      </c>
      <c r="AH17" s="70"/>
      <c r="AI17" s="70"/>
      <c r="AJ17" s="70"/>
      <c r="AK17" s="23"/>
      <c r="AL17" s="24"/>
      <c r="AM17" s="70"/>
      <c r="AN17" s="75"/>
      <c r="AO17" s="24"/>
      <c r="AP17" s="24"/>
      <c r="AQ17" s="24"/>
      <c r="AR17" s="38"/>
    </row>
    <row r="18" spans="1:44" s="4" customFormat="1" ht="15" customHeight="1" x14ac:dyDescent="0.25">
      <c r="A18" s="2"/>
      <c r="B18" s="24">
        <v>2001</v>
      </c>
      <c r="C18" s="24" t="s">
        <v>48</v>
      </c>
      <c r="D18" s="25" t="s">
        <v>61</v>
      </c>
      <c r="E18" s="24">
        <v>28</v>
      </c>
      <c r="F18" s="24">
        <v>3</v>
      </c>
      <c r="G18" s="24">
        <v>46</v>
      </c>
      <c r="H18" s="24">
        <v>5</v>
      </c>
      <c r="I18" s="24">
        <v>89</v>
      </c>
      <c r="J18" s="24">
        <v>7</v>
      </c>
      <c r="K18" s="24">
        <v>6</v>
      </c>
      <c r="L18" s="24">
        <v>27</v>
      </c>
      <c r="M18" s="24">
        <v>49</v>
      </c>
      <c r="N18" s="27">
        <v>0.45900000000000002</v>
      </c>
      <c r="O18" s="74"/>
      <c r="P18" s="17" t="s">
        <v>108</v>
      </c>
      <c r="Q18" s="17"/>
      <c r="R18" s="17" t="s">
        <v>109</v>
      </c>
      <c r="S18" s="17"/>
      <c r="T18" s="23"/>
      <c r="U18" s="24">
        <v>8</v>
      </c>
      <c r="V18" s="24">
        <v>0</v>
      </c>
      <c r="W18" s="26">
        <v>11</v>
      </c>
      <c r="X18" s="24">
        <v>1</v>
      </c>
      <c r="Y18" s="24">
        <v>16</v>
      </c>
      <c r="Z18" s="27">
        <v>0.28100000000000003</v>
      </c>
      <c r="AA18" s="23"/>
      <c r="AB18" s="17"/>
      <c r="AC18" s="17"/>
      <c r="AD18" s="17"/>
      <c r="AE18" s="17"/>
      <c r="AF18" s="23"/>
      <c r="AG18" s="70" t="s">
        <v>87</v>
      </c>
      <c r="AH18" s="70" t="s">
        <v>88</v>
      </c>
      <c r="AI18" s="70" t="s">
        <v>89</v>
      </c>
      <c r="AJ18" s="70"/>
      <c r="AK18" s="23"/>
      <c r="AL18" s="24"/>
      <c r="AM18" s="70"/>
      <c r="AN18" s="75"/>
      <c r="AO18" s="24"/>
      <c r="AP18" s="24"/>
      <c r="AQ18" s="24">
        <v>1</v>
      </c>
      <c r="AR18" s="38"/>
    </row>
    <row r="19" spans="1:44" s="4" customFormat="1" ht="15" customHeight="1" x14ac:dyDescent="0.25">
      <c r="A19" s="2"/>
      <c r="B19" s="24">
        <v>2002</v>
      </c>
      <c r="C19" s="24" t="s">
        <v>63</v>
      </c>
      <c r="D19" s="25" t="s">
        <v>61</v>
      </c>
      <c r="E19" s="24">
        <v>29</v>
      </c>
      <c r="F19" s="24">
        <v>0</v>
      </c>
      <c r="G19" s="24">
        <v>9</v>
      </c>
      <c r="H19" s="24">
        <v>11</v>
      </c>
      <c r="I19" s="24">
        <v>54</v>
      </c>
      <c r="J19" s="24">
        <v>21</v>
      </c>
      <c r="K19" s="24">
        <v>7</v>
      </c>
      <c r="L19" s="24">
        <v>17</v>
      </c>
      <c r="M19" s="24">
        <v>9</v>
      </c>
      <c r="N19" s="27">
        <v>0.375</v>
      </c>
      <c r="O19" s="74"/>
      <c r="P19" s="17"/>
      <c r="Q19" s="17"/>
      <c r="R19" s="17"/>
      <c r="S19" s="17"/>
      <c r="T19" s="23"/>
      <c r="U19" s="24">
        <v>9</v>
      </c>
      <c r="V19" s="24">
        <v>1</v>
      </c>
      <c r="W19" s="26">
        <v>3</v>
      </c>
      <c r="X19" s="24">
        <v>4</v>
      </c>
      <c r="Y19" s="24">
        <v>30</v>
      </c>
      <c r="Z19" s="27">
        <v>0.58799999999999997</v>
      </c>
      <c r="AA19" s="23"/>
      <c r="AB19" s="17"/>
      <c r="AC19" s="17"/>
      <c r="AD19" s="17"/>
      <c r="AE19" s="17"/>
      <c r="AF19" s="23"/>
      <c r="AG19" s="70" t="s">
        <v>90</v>
      </c>
      <c r="AH19" s="70" t="s">
        <v>91</v>
      </c>
      <c r="AI19" s="70"/>
      <c r="AJ19" s="70" t="s">
        <v>88</v>
      </c>
      <c r="AK19" s="23"/>
      <c r="AL19" s="24"/>
      <c r="AM19" s="70"/>
      <c r="AN19" s="75"/>
      <c r="AO19" s="24"/>
      <c r="AP19" s="24">
        <v>1</v>
      </c>
      <c r="AQ19" s="24"/>
      <c r="AR19" s="38"/>
    </row>
    <row r="20" spans="1:44" s="4" customFormat="1" ht="15" customHeight="1" x14ac:dyDescent="0.25">
      <c r="A20" s="2"/>
      <c r="B20" s="24">
        <v>2003</v>
      </c>
      <c r="C20" s="24" t="s">
        <v>52</v>
      </c>
      <c r="D20" s="25" t="s">
        <v>61</v>
      </c>
      <c r="E20" s="24">
        <v>26</v>
      </c>
      <c r="F20" s="24">
        <v>2</v>
      </c>
      <c r="G20" s="24">
        <v>10</v>
      </c>
      <c r="H20" s="24">
        <v>9</v>
      </c>
      <c r="I20" s="24">
        <v>52</v>
      </c>
      <c r="J20" s="24">
        <v>21</v>
      </c>
      <c r="K20" s="24">
        <v>2</v>
      </c>
      <c r="L20" s="24">
        <v>17</v>
      </c>
      <c r="M20" s="24">
        <v>12</v>
      </c>
      <c r="N20" s="27">
        <v>0.433</v>
      </c>
      <c r="O20" s="74"/>
      <c r="P20" s="17"/>
      <c r="Q20" s="17"/>
      <c r="R20" s="17"/>
      <c r="S20" s="17"/>
      <c r="T20" s="23"/>
      <c r="U20" s="24">
        <v>14</v>
      </c>
      <c r="V20" s="24">
        <v>0</v>
      </c>
      <c r="W20" s="26">
        <v>3</v>
      </c>
      <c r="X20" s="24">
        <v>6</v>
      </c>
      <c r="Y20" s="24">
        <v>36</v>
      </c>
      <c r="Z20" s="27">
        <v>0.42399999999999999</v>
      </c>
      <c r="AA20" s="23"/>
      <c r="AB20" s="17"/>
      <c r="AC20" s="17"/>
      <c r="AD20" s="17"/>
      <c r="AE20" s="17"/>
      <c r="AF20" s="23"/>
      <c r="AG20" s="70" t="s">
        <v>92</v>
      </c>
      <c r="AH20" s="70" t="s">
        <v>93</v>
      </c>
      <c r="AI20" s="70" t="s">
        <v>94</v>
      </c>
      <c r="AJ20" s="70"/>
      <c r="AK20" s="23"/>
      <c r="AL20" s="24"/>
      <c r="AM20" s="70"/>
      <c r="AN20" s="75"/>
      <c r="AO20" s="24"/>
      <c r="AP20" s="24"/>
      <c r="AQ20" s="24"/>
      <c r="AR20" s="38"/>
    </row>
    <row r="21" spans="1:44" s="4" customFormat="1" ht="15" customHeight="1" x14ac:dyDescent="0.25">
      <c r="A21" s="2"/>
      <c r="B21" s="24">
        <v>2004</v>
      </c>
      <c r="C21" s="24" t="s">
        <v>64</v>
      </c>
      <c r="D21" s="25" t="s">
        <v>61</v>
      </c>
      <c r="E21" s="24">
        <v>28</v>
      </c>
      <c r="F21" s="24">
        <v>3</v>
      </c>
      <c r="G21" s="24">
        <v>18</v>
      </c>
      <c r="H21" s="24">
        <v>17</v>
      </c>
      <c r="I21" s="24">
        <v>109</v>
      </c>
      <c r="J21" s="24">
        <v>32</v>
      </c>
      <c r="K21" s="24">
        <v>14</v>
      </c>
      <c r="L21" s="24">
        <v>42</v>
      </c>
      <c r="M21" s="24">
        <v>21</v>
      </c>
      <c r="N21" s="27">
        <v>0.57099999999999995</v>
      </c>
      <c r="O21" s="74"/>
      <c r="P21" s="17"/>
      <c r="Q21" s="17"/>
      <c r="R21" s="17"/>
      <c r="S21" s="17"/>
      <c r="T21" s="23"/>
      <c r="U21" s="24"/>
      <c r="V21" s="24"/>
      <c r="W21" s="26"/>
      <c r="X21" s="24"/>
      <c r="Y21" s="24"/>
      <c r="Z21" s="27"/>
      <c r="AA21" s="23"/>
      <c r="AB21" s="17"/>
      <c r="AC21" s="17"/>
      <c r="AD21" s="17"/>
      <c r="AE21" s="17"/>
      <c r="AF21" s="23"/>
      <c r="AG21" s="70"/>
      <c r="AH21" s="70"/>
      <c r="AI21" s="70"/>
      <c r="AJ21" s="70"/>
      <c r="AK21" s="23"/>
      <c r="AL21" s="24"/>
      <c r="AM21" s="70"/>
      <c r="AN21" s="75"/>
      <c r="AO21" s="75"/>
      <c r="AP21" s="75"/>
      <c r="AQ21" s="75"/>
      <c r="AR21" s="38"/>
    </row>
    <row r="22" spans="1:44" s="4" customFormat="1" ht="15" customHeight="1" x14ac:dyDescent="0.25">
      <c r="A22" s="2"/>
      <c r="B22" s="24">
        <v>2005</v>
      </c>
      <c r="C22" s="24" t="s">
        <v>53</v>
      </c>
      <c r="D22" s="25" t="s">
        <v>61</v>
      </c>
      <c r="E22" s="24">
        <v>25</v>
      </c>
      <c r="F22" s="24">
        <v>1</v>
      </c>
      <c r="G22" s="24">
        <v>7</v>
      </c>
      <c r="H22" s="24">
        <v>8</v>
      </c>
      <c r="I22" s="24">
        <v>62</v>
      </c>
      <c r="J22" s="24">
        <v>24</v>
      </c>
      <c r="K22" s="24">
        <v>15</v>
      </c>
      <c r="L22" s="24">
        <v>15</v>
      </c>
      <c r="M22" s="24">
        <v>8</v>
      </c>
      <c r="N22" s="27">
        <v>0.41599999999999998</v>
      </c>
      <c r="O22" s="74"/>
      <c r="P22" s="17"/>
      <c r="Q22" s="17"/>
      <c r="R22" s="17"/>
      <c r="S22" s="17"/>
      <c r="T22" s="23"/>
      <c r="U22" s="24">
        <v>7</v>
      </c>
      <c r="V22" s="24">
        <v>0</v>
      </c>
      <c r="W22" s="26">
        <v>1</v>
      </c>
      <c r="X22" s="24">
        <v>5</v>
      </c>
      <c r="Y22" s="24">
        <v>17</v>
      </c>
      <c r="Z22" s="27">
        <v>0.42499999999999999</v>
      </c>
      <c r="AA22" s="23"/>
      <c r="AB22" s="17"/>
      <c r="AC22" s="17"/>
      <c r="AD22" s="17"/>
      <c r="AE22" s="17"/>
      <c r="AF22" s="23"/>
      <c r="AG22" s="70" t="s">
        <v>95</v>
      </c>
      <c r="AH22" s="70"/>
      <c r="AI22" s="70"/>
      <c r="AJ22" s="70"/>
      <c r="AK22" s="23"/>
      <c r="AL22" s="24"/>
      <c r="AM22" s="70"/>
      <c r="AN22" s="75"/>
      <c r="AO22" s="24"/>
      <c r="AP22" s="24"/>
      <c r="AQ22" s="24"/>
      <c r="AR22" s="38"/>
    </row>
    <row r="23" spans="1:44" s="4" customFormat="1" ht="15" customHeight="1" x14ac:dyDescent="0.25">
      <c r="A23" s="2"/>
      <c r="B23" s="24">
        <v>2006</v>
      </c>
      <c r="C23" s="24" t="s">
        <v>63</v>
      </c>
      <c r="D23" s="25" t="s">
        <v>61</v>
      </c>
      <c r="E23" s="24">
        <v>27</v>
      </c>
      <c r="F23" s="24">
        <v>0</v>
      </c>
      <c r="G23" s="24">
        <v>7</v>
      </c>
      <c r="H23" s="24">
        <v>1</v>
      </c>
      <c r="I23" s="24">
        <v>25</v>
      </c>
      <c r="J23" s="24">
        <v>7</v>
      </c>
      <c r="K23" s="24">
        <v>2</v>
      </c>
      <c r="L23" s="24">
        <v>9</v>
      </c>
      <c r="M23" s="24">
        <v>7</v>
      </c>
      <c r="N23" s="27">
        <v>0.35699999999999998</v>
      </c>
      <c r="O23" s="74"/>
      <c r="P23" s="17"/>
      <c r="Q23" s="17"/>
      <c r="R23" s="17"/>
      <c r="S23" s="17"/>
      <c r="T23" s="23"/>
      <c r="U23" s="24">
        <v>17</v>
      </c>
      <c r="V23" s="24">
        <v>0</v>
      </c>
      <c r="W23" s="26">
        <v>1</v>
      </c>
      <c r="X23" s="24">
        <v>0</v>
      </c>
      <c r="Y23" s="24">
        <v>11</v>
      </c>
      <c r="Z23" s="27">
        <v>0.35499999999999998</v>
      </c>
      <c r="AA23" s="23"/>
      <c r="AB23" s="17"/>
      <c r="AC23" s="17"/>
      <c r="AD23" s="17"/>
      <c r="AE23" s="17"/>
      <c r="AF23" s="23"/>
      <c r="AG23" s="70" t="s">
        <v>96</v>
      </c>
      <c r="AH23" s="70" t="s">
        <v>97</v>
      </c>
      <c r="AI23" s="70"/>
      <c r="AJ23" s="70" t="s">
        <v>98</v>
      </c>
      <c r="AK23" s="23"/>
      <c r="AL23" s="24"/>
      <c r="AM23" s="70"/>
      <c r="AN23" s="75"/>
      <c r="AO23" s="24"/>
      <c r="AP23" s="24">
        <v>1</v>
      </c>
      <c r="AQ23" s="24"/>
      <c r="AR23" s="38"/>
    </row>
    <row r="24" spans="1:44" s="4" customFormat="1" ht="15" customHeight="1" x14ac:dyDescent="0.25">
      <c r="A24" s="2"/>
      <c r="B24" s="76">
        <v>2007</v>
      </c>
      <c r="C24" s="76" t="s">
        <v>53</v>
      </c>
      <c r="D24" s="79" t="s">
        <v>66</v>
      </c>
      <c r="E24" s="76"/>
      <c r="F24" s="78" t="s">
        <v>57</v>
      </c>
      <c r="G24" s="60"/>
      <c r="H24" s="59"/>
      <c r="I24" s="76"/>
      <c r="J24" s="76"/>
      <c r="K24" s="76"/>
      <c r="L24" s="76"/>
      <c r="M24" s="76"/>
      <c r="N24" s="76"/>
      <c r="O24" s="74"/>
      <c r="P24" s="17"/>
      <c r="Q24" s="17"/>
      <c r="R24" s="17"/>
      <c r="S24" s="17"/>
      <c r="T24" s="23"/>
      <c r="U24" s="24"/>
      <c r="V24" s="24"/>
      <c r="W24" s="26"/>
      <c r="X24" s="24"/>
      <c r="Y24" s="24"/>
      <c r="Z24" s="27"/>
      <c r="AA24" s="23"/>
      <c r="AB24" s="17"/>
      <c r="AC24" s="17"/>
      <c r="AD24" s="17"/>
      <c r="AE24" s="17"/>
      <c r="AF24" s="23"/>
      <c r="AG24" s="70"/>
      <c r="AH24" s="70"/>
      <c r="AI24" s="70"/>
      <c r="AJ24" s="70"/>
      <c r="AK24" s="23"/>
      <c r="AL24" s="24"/>
      <c r="AM24" s="70"/>
      <c r="AN24" s="75"/>
      <c r="AO24" s="24"/>
      <c r="AP24" s="24"/>
      <c r="AQ24" s="24"/>
      <c r="AR24" s="38"/>
    </row>
    <row r="25" spans="1:44" s="4" customFormat="1" ht="15" customHeight="1" x14ac:dyDescent="0.25">
      <c r="A25" s="2"/>
      <c r="B25" s="24">
        <v>2007</v>
      </c>
      <c r="C25" s="24" t="s">
        <v>54</v>
      </c>
      <c r="D25" s="25" t="s">
        <v>61</v>
      </c>
      <c r="E25" s="24">
        <v>2</v>
      </c>
      <c r="F25" s="24">
        <v>0</v>
      </c>
      <c r="G25" s="24">
        <v>0</v>
      </c>
      <c r="H25" s="24">
        <v>0</v>
      </c>
      <c r="I25" s="24">
        <v>2</v>
      </c>
      <c r="J25" s="24">
        <v>0</v>
      </c>
      <c r="K25" s="24">
        <v>0</v>
      </c>
      <c r="L25" s="24">
        <v>2</v>
      </c>
      <c r="M25" s="24">
        <v>0</v>
      </c>
      <c r="N25" s="27">
        <v>0.25</v>
      </c>
      <c r="O25" s="74"/>
      <c r="P25" s="17"/>
      <c r="Q25" s="17"/>
      <c r="R25" s="17"/>
      <c r="S25" s="17"/>
      <c r="T25" s="23"/>
      <c r="U25" s="24">
        <v>4</v>
      </c>
      <c r="V25" s="24">
        <v>0</v>
      </c>
      <c r="W25" s="26">
        <v>0</v>
      </c>
      <c r="X25" s="24">
        <v>0</v>
      </c>
      <c r="Y25" s="24">
        <v>5</v>
      </c>
      <c r="Z25" s="27">
        <v>0.47799999999999998</v>
      </c>
      <c r="AA25" s="23"/>
      <c r="AB25" s="17"/>
      <c r="AC25" s="17"/>
      <c r="AD25" s="17"/>
      <c r="AE25" s="17"/>
      <c r="AF25" s="23"/>
      <c r="AG25" s="70" t="s">
        <v>99</v>
      </c>
      <c r="AH25" s="70"/>
      <c r="AI25" s="70"/>
      <c r="AJ25" s="70"/>
      <c r="AK25" s="23"/>
      <c r="AL25" s="24"/>
      <c r="AM25" s="70"/>
      <c r="AN25" s="75"/>
      <c r="AO25" s="24"/>
      <c r="AP25" s="24"/>
      <c r="AQ25" s="24"/>
      <c r="AR25" s="38"/>
    </row>
    <row r="26" spans="1:44" s="4" customFormat="1" ht="15" customHeight="1" x14ac:dyDescent="0.25">
      <c r="A26" s="2"/>
      <c r="B26" s="76">
        <v>2008</v>
      </c>
      <c r="C26" s="76" t="s">
        <v>54</v>
      </c>
      <c r="D26" s="79" t="s">
        <v>66</v>
      </c>
      <c r="E26" s="76"/>
      <c r="F26" s="78" t="s">
        <v>57</v>
      </c>
      <c r="G26" s="60"/>
      <c r="H26" s="59"/>
      <c r="I26" s="76"/>
      <c r="J26" s="76"/>
      <c r="K26" s="76"/>
      <c r="L26" s="76"/>
      <c r="M26" s="76"/>
      <c r="N26" s="76"/>
      <c r="O26" s="74"/>
      <c r="P26" s="17"/>
      <c r="Q26" s="17"/>
      <c r="R26" s="17"/>
      <c r="S26" s="17"/>
      <c r="T26" s="23"/>
      <c r="U26" s="24"/>
      <c r="V26" s="24"/>
      <c r="W26" s="26"/>
      <c r="X26" s="24"/>
      <c r="Y26" s="24"/>
      <c r="Z26" s="27"/>
      <c r="AA26" s="23"/>
      <c r="AB26" s="17"/>
      <c r="AC26" s="17"/>
      <c r="AD26" s="17"/>
      <c r="AE26" s="17"/>
      <c r="AF26" s="23"/>
      <c r="AG26" s="70"/>
      <c r="AH26" s="70"/>
      <c r="AI26" s="70"/>
      <c r="AJ26" s="70"/>
      <c r="AK26" s="23"/>
      <c r="AL26" s="24"/>
      <c r="AM26" s="70"/>
      <c r="AN26" s="75"/>
      <c r="AO26" s="24"/>
      <c r="AP26" s="24"/>
      <c r="AQ26" s="24"/>
      <c r="AR26" s="38"/>
    </row>
    <row r="27" spans="1:44" s="4" customFormat="1" ht="15" customHeight="1" x14ac:dyDescent="0.25">
      <c r="A27" s="2"/>
      <c r="B27" s="76">
        <v>2009</v>
      </c>
      <c r="C27" s="76" t="s">
        <v>64</v>
      </c>
      <c r="D27" s="79" t="s">
        <v>66</v>
      </c>
      <c r="E27" s="76"/>
      <c r="F27" s="78" t="s">
        <v>57</v>
      </c>
      <c r="G27" s="60"/>
      <c r="H27" s="59"/>
      <c r="I27" s="76"/>
      <c r="J27" s="76"/>
      <c r="K27" s="76"/>
      <c r="L27" s="76"/>
      <c r="M27" s="76"/>
      <c r="N27" s="76"/>
      <c r="O27" s="74"/>
      <c r="P27" s="17"/>
      <c r="Q27" s="17"/>
      <c r="R27" s="17"/>
      <c r="S27" s="17"/>
      <c r="T27" s="23"/>
      <c r="U27" s="24"/>
      <c r="V27" s="24"/>
      <c r="W27" s="26"/>
      <c r="X27" s="24"/>
      <c r="Y27" s="24"/>
      <c r="Z27" s="27"/>
      <c r="AA27" s="23"/>
      <c r="AB27" s="17"/>
      <c r="AC27" s="17"/>
      <c r="AD27" s="17"/>
      <c r="AE27" s="17"/>
      <c r="AF27" s="23"/>
      <c r="AG27" s="70"/>
      <c r="AH27" s="70"/>
      <c r="AI27" s="70"/>
      <c r="AJ27" s="70"/>
      <c r="AK27" s="23"/>
      <c r="AL27" s="24"/>
      <c r="AM27" s="70"/>
      <c r="AN27" s="75"/>
      <c r="AO27" s="24"/>
      <c r="AP27" s="24"/>
      <c r="AQ27" s="24"/>
      <c r="AR27" s="38"/>
    </row>
    <row r="28" spans="1:44" s="4" customFormat="1" ht="15" customHeight="1" x14ac:dyDescent="0.25">
      <c r="A28" s="2"/>
      <c r="B28" s="85">
        <v>2010</v>
      </c>
      <c r="C28" s="85" t="s">
        <v>52</v>
      </c>
      <c r="D28" s="86" t="s">
        <v>67</v>
      </c>
      <c r="E28" s="85"/>
      <c r="F28" s="87" t="s">
        <v>62</v>
      </c>
      <c r="G28" s="88"/>
      <c r="H28" s="89"/>
      <c r="I28" s="85"/>
      <c r="J28" s="85"/>
      <c r="K28" s="85"/>
      <c r="L28" s="85"/>
      <c r="M28" s="85"/>
      <c r="N28" s="85"/>
      <c r="O28" s="74"/>
      <c r="P28" s="17"/>
      <c r="Q28" s="17"/>
      <c r="R28" s="17"/>
      <c r="S28" s="17"/>
      <c r="T28" s="23"/>
      <c r="U28" s="24"/>
      <c r="V28" s="24"/>
      <c r="W28" s="26"/>
      <c r="X28" s="24"/>
      <c r="Y28" s="24"/>
      <c r="Z28" s="27"/>
      <c r="AA28" s="23"/>
      <c r="AB28" s="17"/>
      <c r="AC28" s="17"/>
      <c r="AD28" s="17"/>
      <c r="AE28" s="17"/>
      <c r="AF28" s="23"/>
      <c r="AG28" s="70"/>
      <c r="AH28" s="70"/>
      <c r="AI28" s="70"/>
      <c r="AJ28" s="70"/>
      <c r="AK28" s="23"/>
      <c r="AL28" s="24"/>
      <c r="AM28" s="70"/>
      <c r="AN28" s="75"/>
      <c r="AO28" s="24"/>
      <c r="AP28" s="24"/>
      <c r="AQ28" s="24"/>
      <c r="AR28" s="38"/>
    </row>
    <row r="29" spans="1:44" s="4" customFormat="1" ht="15" customHeight="1" x14ac:dyDescent="0.25">
      <c r="A29" s="2"/>
      <c r="B29" s="24">
        <v>2010</v>
      </c>
      <c r="C29" s="24" t="s">
        <v>53</v>
      </c>
      <c r="D29" s="25" t="s">
        <v>61</v>
      </c>
      <c r="E29" s="24">
        <v>8</v>
      </c>
      <c r="F29" s="24">
        <v>1</v>
      </c>
      <c r="G29" s="24">
        <v>8</v>
      </c>
      <c r="H29" s="24">
        <v>1</v>
      </c>
      <c r="I29" s="24">
        <v>16</v>
      </c>
      <c r="J29" s="24">
        <v>0</v>
      </c>
      <c r="K29" s="24">
        <v>1</v>
      </c>
      <c r="L29" s="24">
        <v>6</v>
      </c>
      <c r="M29" s="24">
        <v>9</v>
      </c>
      <c r="N29" s="27">
        <v>0.57099999999999995</v>
      </c>
      <c r="O29" s="74"/>
      <c r="P29" s="17"/>
      <c r="Q29" s="17"/>
      <c r="R29" s="17"/>
      <c r="S29" s="17"/>
      <c r="T29" s="23"/>
      <c r="U29" s="24">
        <v>1</v>
      </c>
      <c r="V29" s="24">
        <v>0</v>
      </c>
      <c r="W29" s="26">
        <v>0</v>
      </c>
      <c r="X29" s="24">
        <v>0</v>
      </c>
      <c r="Y29" s="24">
        <v>3</v>
      </c>
      <c r="Z29" s="27">
        <v>0.75</v>
      </c>
      <c r="AA29" s="23"/>
      <c r="AB29" s="17"/>
      <c r="AC29" s="17"/>
      <c r="AD29" s="17"/>
      <c r="AE29" s="17"/>
      <c r="AF29" s="23"/>
      <c r="AG29" s="70" t="s">
        <v>88</v>
      </c>
      <c r="AH29" s="70"/>
      <c r="AI29" s="70"/>
      <c r="AJ29" s="70"/>
      <c r="AK29" s="23"/>
      <c r="AL29" s="24"/>
      <c r="AM29" s="70"/>
      <c r="AN29" s="75"/>
      <c r="AO29" s="24"/>
      <c r="AP29" s="24"/>
      <c r="AQ29" s="24"/>
      <c r="AR29" s="38"/>
    </row>
    <row r="30" spans="1:44" s="4" customFormat="1" ht="15" customHeight="1" x14ac:dyDescent="0.25">
      <c r="A30" s="2"/>
      <c r="B30" s="76">
        <v>2011</v>
      </c>
      <c r="C30" s="76" t="s">
        <v>53</v>
      </c>
      <c r="D30" s="79" t="s">
        <v>68</v>
      </c>
      <c r="E30" s="90"/>
      <c r="F30" s="77" t="s">
        <v>57</v>
      </c>
      <c r="G30" s="80"/>
      <c r="H30" s="59"/>
      <c r="I30" s="76"/>
      <c r="J30" s="76"/>
      <c r="K30" s="76"/>
      <c r="L30" s="76"/>
      <c r="M30" s="76"/>
      <c r="N30" s="76"/>
      <c r="O30" s="74"/>
      <c r="P30" s="17"/>
      <c r="Q30" s="17"/>
      <c r="R30" s="17"/>
      <c r="S30" s="17"/>
      <c r="T30" s="23"/>
      <c r="U30" s="24"/>
      <c r="V30" s="24"/>
      <c r="W30" s="26"/>
      <c r="X30" s="24"/>
      <c r="Y30" s="24"/>
      <c r="Z30" s="27"/>
      <c r="AA30" s="23"/>
      <c r="AB30" s="17"/>
      <c r="AC30" s="17"/>
      <c r="AD30" s="17"/>
      <c r="AE30" s="17"/>
      <c r="AF30" s="23"/>
      <c r="AG30" s="70"/>
      <c r="AH30" s="70"/>
      <c r="AI30" s="70"/>
      <c r="AJ30" s="70"/>
      <c r="AK30" s="23"/>
      <c r="AL30" s="24"/>
      <c r="AM30" s="70"/>
      <c r="AN30" s="75"/>
      <c r="AO30" s="24"/>
      <c r="AP30" s="24"/>
      <c r="AQ30" s="24"/>
      <c r="AR30" s="38"/>
    </row>
    <row r="31" spans="1:44" s="4" customFormat="1" ht="15" customHeight="1" x14ac:dyDescent="0.25">
      <c r="A31" s="2"/>
      <c r="B31" s="76">
        <v>2012</v>
      </c>
      <c r="C31" s="76" t="s">
        <v>50</v>
      </c>
      <c r="D31" s="79" t="s">
        <v>68</v>
      </c>
      <c r="E31" s="77"/>
      <c r="F31" s="77" t="s">
        <v>57</v>
      </c>
      <c r="G31" s="80"/>
      <c r="H31" s="59"/>
      <c r="I31" s="76"/>
      <c r="J31" s="76"/>
      <c r="K31" s="76"/>
      <c r="L31" s="76"/>
      <c r="M31" s="76"/>
      <c r="N31" s="76"/>
      <c r="O31" s="74"/>
      <c r="P31" s="17"/>
      <c r="Q31" s="17"/>
      <c r="R31" s="17"/>
      <c r="S31" s="17"/>
      <c r="T31" s="23"/>
      <c r="U31" s="24"/>
      <c r="V31" s="24"/>
      <c r="W31" s="26"/>
      <c r="X31" s="24"/>
      <c r="Y31" s="24"/>
      <c r="Z31" s="27"/>
      <c r="AA31" s="23"/>
      <c r="AB31" s="17"/>
      <c r="AC31" s="17"/>
      <c r="AD31" s="17"/>
      <c r="AE31" s="17"/>
      <c r="AF31" s="23"/>
      <c r="AG31" s="70"/>
      <c r="AH31" s="70"/>
      <c r="AI31" s="70"/>
      <c r="AJ31" s="70"/>
      <c r="AK31" s="23"/>
      <c r="AL31" s="24"/>
      <c r="AM31" s="70"/>
      <c r="AN31" s="75"/>
      <c r="AO31" s="24"/>
      <c r="AP31" s="24"/>
      <c r="AQ31" s="24"/>
      <c r="AR31" s="38"/>
    </row>
    <row r="32" spans="1:44" s="4" customFormat="1" ht="15" customHeight="1" x14ac:dyDescent="0.25">
      <c r="A32" s="2"/>
      <c r="B32" s="85">
        <v>2013</v>
      </c>
      <c r="C32" s="85" t="s">
        <v>48</v>
      </c>
      <c r="D32" s="86" t="s">
        <v>67</v>
      </c>
      <c r="E32" s="85"/>
      <c r="F32" s="87" t="s">
        <v>62</v>
      </c>
      <c r="G32" s="88"/>
      <c r="H32" s="89"/>
      <c r="I32" s="85"/>
      <c r="J32" s="85"/>
      <c r="K32" s="85"/>
      <c r="L32" s="85"/>
      <c r="M32" s="85"/>
      <c r="N32" s="85"/>
      <c r="O32" s="74"/>
      <c r="P32" s="17"/>
      <c r="Q32" s="17"/>
      <c r="R32" s="17"/>
      <c r="S32" s="17"/>
      <c r="T32" s="23"/>
      <c r="U32" s="24"/>
      <c r="V32" s="24"/>
      <c r="W32" s="26"/>
      <c r="X32" s="24"/>
      <c r="Y32" s="24"/>
      <c r="Z32" s="27"/>
      <c r="AA32" s="23"/>
      <c r="AB32" s="17"/>
      <c r="AC32" s="17"/>
      <c r="AD32" s="17"/>
      <c r="AE32" s="17"/>
      <c r="AF32" s="23"/>
      <c r="AG32" s="70"/>
      <c r="AH32" s="70"/>
      <c r="AI32" s="70"/>
      <c r="AJ32" s="70"/>
      <c r="AK32" s="23"/>
      <c r="AL32" s="24"/>
      <c r="AM32" s="70"/>
      <c r="AN32" s="75"/>
      <c r="AO32" s="24"/>
      <c r="AP32" s="24"/>
      <c r="AQ32" s="24"/>
      <c r="AR32" s="38"/>
    </row>
    <row r="33" spans="1:44" s="4" customFormat="1" ht="15" customHeight="1" x14ac:dyDescent="0.25">
      <c r="A33" s="2"/>
      <c r="B33" s="76">
        <v>2013</v>
      </c>
      <c r="C33" s="76" t="s">
        <v>63</v>
      </c>
      <c r="D33" s="79" t="s">
        <v>68</v>
      </c>
      <c r="E33" s="90"/>
      <c r="F33" s="77" t="s">
        <v>57</v>
      </c>
      <c r="G33" s="80"/>
      <c r="H33" s="59"/>
      <c r="I33" s="76"/>
      <c r="J33" s="76"/>
      <c r="K33" s="76"/>
      <c r="L33" s="76"/>
      <c r="M33" s="76"/>
      <c r="N33" s="76"/>
      <c r="O33" s="74"/>
      <c r="P33" s="17"/>
      <c r="Q33" s="17"/>
      <c r="R33" s="17"/>
      <c r="S33" s="17"/>
      <c r="T33" s="23"/>
      <c r="U33" s="24"/>
      <c r="V33" s="24"/>
      <c r="W33" s="26"/>
      <c r="X33" s="24"/>
      <c r="Y33" s="24"/>
      <c r="Z33" s="27"/>
      <c r="AA33" s="23"/>
      <c r="AB33" s="17"/>
      <c r="AC33" s="17"/>
      <c r="AD33" s="17"/>
      <c r="AE33" s="17"/>
      <c r="AF33" s="23"/>
      <c r="AG33" s="70"/>
      <c r="AH33" s="70"/>
      <c r="AI33" s="70"/>
      <c r="AJ33" s="70"/>
      <c r="AK33" s="23"/>
      <c r="AL33" s="24"/>
      <c r="AM33" s="70"/>
      <c r="AN33" s="75"/>
      <c r="AO33" s="24"/>
      <c r="AP33" s="24"/>
      <c r="AQ33" s="24"/>
      <c r="AR33" s="38"/>
    </row>
    <row r="34" spans="1:44" s="4" customFormat="1" ht="15" customHeight="1" x14ac:dyDescent="0.25">
      <c r="A34" s="2"/>
      <c r="B34" s="24">
        <v>2013</v>
      </c>
      <c r="C34" s="24" t="s">
        <v>52</v>
      </c>
      <c r="D34" s="25" t="s">
        <v>61</v>
      </c>
      <c r="E34" s="24">
        <v>1</v>
      </c>
      <c r="F34" s="24">
        <v>0</v>
      </c>
      <c r="G34" s="24">
        <v>2</v>
      </c>
      <c r="H34" s="26">
        <v>0</v>
      </c>
      <c r="I34" s="24">
        <v>5</v>
      </c>
      <c r="J34" s="24">
        <v>0</v>
      </c>
      <c r="K34" s="24">
        <v>1</v>
      </c>
      <c r="L34" s="24">
        <v>2</v>
      </c>
      <c r="M34" s="24">
        <v>2</v>
      </c>
      <c r="N34" s="27">
        <v>0.83299999999999996</v>
      </c>
      <c r="O34" s="74"/>
      <c r="P34" s="17"/>
      <c r="Q34" s="17"/>
      <c r="R34" s="17"/>
      <c r="S34" s="17"/>
      <c r="T34" s="23"/>
      <c r="U34" s="24"/>
      <c r="V34" s="24"/>
      <c r="W34" s="26"/>
      <c r="X34" s="24"/>
      <c r="Y34" s="24"/>
      <c r="Z34" s="27"/>
      <c r="AA34" s="23"/>
      <c r="AB34" s="17"/>
      <c r="AC34" s="17"/>
      <c r="AD34" s="17"/>
      <c r="AE34" s="17"/>
      <c r="AF34" s="23"/>
      <c r="AG34" s="70"/>
      <c r="AH34" s="70"/>
      <c r="AI34" s="70"/>
      <c r="AJ34" s="70"/>
      <c r="AK34" s="23"/>
      <c r="AL34" s="24"/>
      <c r="AM34" s="70"/>
      <c r="AN34" s="75"/>
      <c r="AO34" s="24"/>
      <c r="AP34" s="24"/>
      <c r="AQ34" s="24"/>
      <c r="AR34" s="38"/>
    </row>
    <row r="35" spans="1:44" s="4" customFormat="1" ht="15" customHeight="1" x14ac:dyDescent="0.25">
      <c r="A35" s="2"/>
      <c r="B35" s="85">
        <v>2014</v>
      </c>
      <c r="C35" s="85" t="s">
        <v>65</v>
      </c>
      <c r="D35" s="86" t="s">
        <v>67</v>
      </c>
      <c r="E35" s="85"/>
      <c r="F35" s="87" t="s">
        <v>62</v>
      </c>
      <c r="G35" s="88"/>
      <c r="H35" s="89"/>
      <c r="I35" s="85"/>
      <c r="J35" s="85"/>
      <c r="K35" s="85"/>
      <c r="L35" s="85"/>
      <c r="M35" s="85"/>
      <c r="N35" s="85"/>
      <c r="O35" s="74"/>
      <c r="P35" s="17"/>
      <c r="Q35" s="17"/>
      <c r="R35" s="17"/>
      <c r="S35" s="17"/>
      <c r="T35" s="23"/>
      <c r="U35" s="24"/>
      <c r="V35" s="24"/>
      <c r="W35" s="26"/>
      <c r="X35" s="24"/>
      <c r="Y35" s="24"/>
      <c r="Z35" s="27"/>
      <c r="AA35" s="23"/>
      <c r="AB35" s="17"/>
      <c r="AC35" s="17"/>
      <c r="AD35" s="17"/>
      <c r="AE35" s="17"/>
      <c r="AF35" s="23"/>
      <c r="AG35" s="70"/>
      <c r="AH35" s="70"/>
      <c r="AI35" s="70"/>
      <c r="AJ35" s="70"/>
      <c r="AK35" s="23"/>
      <c r="AL35" s="24"/>
      <c r="AM35" s="70"/>
      <c r="AN35" s="75"/>
      <c r="AO35" s="24"/>
      <c r="AP35" s="24"/>
      <c r="AQ35" s="24"/>
      <c r="AR35" s="38"/>
    </row>
    <row r="36" spans="1:44" s="4" customFormat="1" ht="15" customHeight="1" x14ac:dyDescent="0.25">
      <c r="A36" s="2"/>
      <c r="B36" s="85">
        <v>2015</v>
      </c>
      <c r="C36" s="85" t="s">
        <v>65</v>
      </c>
      <c r="D36" s="86" t="s">
        <v>67</v>
      </c>
      <c r="E36" s="85"/>
      <c r="F36" s="87" t="s">
        <v>62</v>
      </c>
      <c r="G36" s="88"/>
      <c r="H36" s="89"/>
      <c r="I36" s="85"/>
      <c r="J36" s="85"/>
      <c r="K36" s="85"/>
      <c r="L36" s="85"/>
      <c r="M36" s="85"/>
      <c r="N36" s="85"/>
      <c r="O36" s="74"/>
      <c r="P36" s="17"/>
      <c r="Q36" s="17"/>
      <c r="R36" s="17"/>
      <c r="S36" s="17"/>
      <c r="T36" s="23"/>
      <c r="U36" s="24"/>
      <c r="V36" s="24"/>
      <c r="W36" s="26"/>
      <c r="X36" s="24"/>
      <c r="Y36" s="24"/>
      <c r="Z36" s="27"/>
      <c r="AA36" s="23"/>
      <c r="AB36" s="17"/>
      <c r="AC36" s="17"/>
      <c r="AD36" s="17"/>
      <c r="AE36" s="17"/>
      <c r="AF36" s="23"/>
      <c r="AG36" s="70"/>
      <c r="AH36" s="70"/>
      <c r="AI36" s="70"/>
      <c r="AJ36" s="70"/>
      <c r="AK36" s="23"/>
      <c r="AL36" s="24"/>
      <c r="AM36" s="70"/>
      <c r="AN36" s="75"/>
      <c r="AO36" s="24"/>
      <c r="AP36" s="24"/>
      <c r="AQ36" s="24"/>
      <c r="AR36" s="38"/>
    </row>
    <row r="37" spans="1:44" s="4" customFormat="1" ht="15" customHeight="1" x14ac:dyDescent="0.25">
      <c r="A37" s="2"/>
      <c r="B37" s="85">
        <v>2016</v>
      </c>
      <c r="C37" s="85">
        <v>3</v>
      </c>
      <c r="D37" s="86" t="s">
        <v>67</v>
      </c>
      <c r="E37" s="85"/>
      <c r="F37" s="87" t="s">
        <v>62</v>
      </c>
      <c r="G37" s="88"/>
      <c r="H37" s="89"/>
      <c r="I37" s="85"/>
      <c r="J37" s="85"/>
      <c r="K37" s="85"/>
      <c r="L37" s="85"/>
      <c r="M37" s="85"/>
      <c r="N37" s="85"/>
      <c r="O37" s="74"/>
      <c r="P37" s="17"/>
      <c r="Q37" s="17"/>
      <c r="R37" s="17"/>
      <c r="S37" s="17"/>
      <c r="T37" s="23"/>
      <c r="U37" s="24"/>
      <c r="V37" s="24"/>
      <c r="W37" s="26"/>
      <c r="X37" s="24"/>
      <c r="Y37" s="24"/>
      <c r="Z37" s="27"/>
      <c r="AA37" s="23"/>
      <c r="AB37" s="17"/>
      <c r="AC37" s="17"/>
      <c r="AD37" s="17"/>
      <c r="AE37" s="17"/>
      <c r="AF37" s="23"/>
      <c r="AG37" s="70"/>
      <c r="AH37" s="70"/>
      <c r="AI37" s="70"/>
      <c r="AJ37" s="70"/>
      <c r="AK37" s="23"/>
      <c r="AL37" s="24"/>
      <c r="AM37" s="70"/>
      <c r="AN37" s="75"/>
      <c r="AO37" s="24"/>
      <c r="AP37" s="24"/>
      <c r="AQ37" s="24"/>
      <c r="AR37" s="38"/>
    </row>
    <row r="38" spans="1:44" s="4" customFormat="1" ht="15" customHeight="1" x14ac:dyDescent="0.25">
      <c r="A38" s="2"/>
      <c r="B38" s="24">
        <v>2016</v>
      </c>
      <c r="C38" s="24" t="s">
        <v>56</v>
      </c>
      <c r="D38" s="25" t="s">
        <v>61</v>
      </c>
      <c r="E38" s="24">
        <v>1</v>
      </c>
      <c r="F38" s="24">
        <v>0</v>
      </c>
      <c r="G38" s="24">
        <v>1</v>
      </c>
      <c r="H38" s="24">
        <v>0</v>
      </c>
      <c r="I38" s="24">
        <v>3</v>
      </c>
      <c r="J38" s="24">
        <v>0</v>
      </c>
      <c r="K38" s="24">
        <v>0</v>
      </c>
      <c r="L38" s="24">
        <v>2</v>
      </c>
      <c r="M38" s="24">
        <v>1</v>
      </c>
      <c r="N38" s="27">
        <v>0.6</v>
      </c>
      <c r="O38" s="74"/>
      <c r="P38" s="17"/>
      <c r="Q38" s="17"/>
      <c r="R38" s="17"/>
      <c r="S38" s="17"/>
      <c r="T38" s="23"/>
      <c r="U38" s="24"/>
      <c r="V38" s="26"/>
      <c r="W38" s="24"/>
      <c r="X38" s="24"/>
      <c r="Y38" s="24"/>
      <c r="Z38" s="27"/>
      <c r="AA38" s="23"/>
      <c r="AB38" s="17"/>
      <c r="AC38" s="17"/>
      <c r="AD38" s="17"/>
      <c r="AE38" s="17"/>
      <c r="AF38" s="23"/>
      <c r="AG38" s="70"/>
      <c r="AH38" s="70"/>
      <c r="AI38" s="70"/>
      <c r="AJ38" s="70"/>
      <c r="AK38" s="23"/>
      <c r="AL38" s="24"/>
      <c r="AM38" s="70"/>
      <c r="AN38" s="75"/>
      <c r="AO38" s="26"/>
      <c r="AP38" s="28"/>
      <c r="AQ38" s="24"/>
      <c r="AR38" s="38"/>
    </row>
    <row r="39" spans="1:44" s="4" customFormat="1" ht="15" customHeight="1" x14ac:dyDescent="0.25">
      <c r="A39" s="2"/>
      <c r="B39" s="85">
        <v>2017</v>
      </c>
      <c r="C39" s="85" t="s">
        <v>100</v>
      </c>
      <c r="D39" s="86" t="s">
        <v>67</v>
      </c>
      <c r="E39" s="85"/>
      <c r="F39" s="87" t="s">
        <v>62</v>
      </c>
      <c r="G39" s="88"/>
      <c r="H39" s="89"/>
      <c r="I39" s="85"/>
      <c r="J39" s="85"/>
      <c r="K39" s="85"/>
      <c r="L39" s="85"/>
      <c r="M39" s="85"/>
      <c r="N39" s="85"/>
      <c r="O39" s="74"/>
      <c r="P39" s="17"/>
      <c r="Q39" s="17"/>
      <c r="R39" s="17"/>
      <c r="S39" s="17"/>
      <c r="T39" s="23"/>
      <c r="U39" s="24"/>
      <c r="V39" s="24"/>
      <c r="W39" s="26"/>
      <c r="X39" s="24"/>
      <c r="Y39" s="24"/>
      <c r="Z39" s="27"/>
      <c r="AA39" s="23"/>
      <c r="AB39" s="17"/>
      <c r="AC39" s="17"/>
      <c r="AD39" s="17"/>
      <c r="AE39" s="17"/>
      <c r="AF39" s="23"/>
      <c r="AG39" s="70"/>
      <c r="AH39" s="70"/>
      <c r="AI39" s="70"/>
      <c r="AJ39" s="70"/>
      <c r="AK39" s="23"/>
      <c r="AL39" s="24"/>
      <c r="AM39" s="70"/>
      <c r="AN39" s="75"/>
      <c r="AO39" s="24"/>
      <c r="AP39" s="24"/>
      <c r="AQ39" s="24"/>
      <c r="AR39" s="38"/>
    </row>
    <row r="40" spans="1:44" s="4" customFormat="1" ht="15" customHeight="1" x14ac:dyDescent="0.25">
      <c r="A40" s="1"/>
      <c r="B40" s="15" t="s">
        <v>7</v>
      </c>
      <c r="C40" s="16"/>
      <c r="D40" s="14"/>
      <c r="E40" s="17">
        <v>349</v>
      </c>
      <c r="F40" s="17">
        <v>26</v>
      </c>
      <c r="G40" s="17">
        <v>267</v>
      </c>
      <c r="H40" s="17">
        <v>152</v>
      </c>
      <c r="I40" s="17">
        <v>1083</v>
      </c>
      <c r="J40" s="17">
        <v>287</v>
      </c>
      <c r="K40" s="17">
        <v>173</v>
      </c>
      <c r="L40" s="17">
        <v>330</v>
      </c>
      <c r="M40" s="17">
        <v>293</v>
      </c>
      <c r="N40" s="32">
        <v>0.49983115533684658</v>
      </c>
      <c r="O40" s="72"/>
      <c r="P40" s="62" t="s">
        <v>34</v>
      </c>
      <c r="Q40" s="62" t="s">
        <v>34</v>
      </c>
      <c r="R40" s="62" t="s">
        <v>34</v>
      </c>
      <c r="S40" s="62" t="s">
        <v>34</v>
      </c>
      <c r="T40" s="29"/>
      <c r="U40" s="17">
        <v>77</v>
      </c>
      <c r="V40" s="17">
        <v>2</v>
      </c>
      <c r="W40" s="17">
        <v>44</v>
      </c>
      <c r="X40" s="17">
        <v>21</v>
      </c>
      <c r="Y40" s="17">
        <v>173</v>
      </c>
      <c r="Z40" s="32">
        <v>0.43099999999999999</v>
      </c>
      <c r="AA40" s="72"/>
      <c r="AB40" s="62" t="s">
        <v>34</v>
      </c>
      <c r="AC40" s="62" t="s">
        <v>34</v>
      </c>
      <c r="AD40" s="62" t="s">
        <v>34</v>
      </c>
      <c r="AE40" s="62" t="s">
        <v>34</v>
      </c>
      <c r="AF40" s="23"/>
      <c r="AG40" s="62" t="s">
        <v>101</v>
      </c>
      <c r="AH40" s="62" t="s">
        <v>51</v>
      </c>
      <c r="AI40" s="62" t="s">
        <v>49</v>
      </c>
      <c r="AJ40" s="62" t="s">
        <v>55</v>
      </c>
      <c r="AK40" s="23"/>
      <c r="AL40" s="17">
        <v>0</v>
      </c>
      <c r="AM40" s="17">
        <v>0</v>
      </c>
      <c r="AN40" s="17">
        <v>0</v>
      </c>
      <c r="AO40" s="17">
        <v>0</v>
      </c>
      <c r="AP40" s="17">
        <v>2</v>
      </c>
      <c r="AQ40" s="17">
        <v>1</v>
      </c>
      <c r="AR40" s="38"/>
    </row>
    <row r="41" spans="1:44" s="4" customFormat="1" ht="15" customHeight="1" x14ac:dyDescent="0.25">
      <c r="A41" s="1"/>
      <c r="B41" s="15" t="s">
        <v>324</v>
      </c>
      <c r="C41" s="16"/>
      <c r="D41" s="14"/>
      <c r="E41" s="16" t="s">
        <v>304</v>
      </c>
      <c r="F41" s="13" t="s">
        <v>265</v>
      </c>
      <c r="G41" s="13" t="s">
        <v>122</v>
      </c>
      <c r="H41" s="13"/>
      <c r="I41" s="13"/>
      <c r="J41" s="13"/>
      <c r="K41" s="13"/>
      <c r="L41" s="13"/>
      <c r="M41" s="13"/>
      <c r="N41" s="63"/>
      <c r="O41" s="23"/>
      <c r="P41" s="21"/>
      <c r="Q41" s="19"/>
      <c r="R41" s="64"/>
      <c r="S41" s="65"/>
      <c r="T41" s="23"/>
      <c r="U41" s="16" t="s">
        <v>121</v>
      </c>
      <c r="V41" s="13"/>
      <c r="W41" s="13" t="s">
        <v>122</v>
      </c>
      <c r="X41" s="13"/>
      <c r="Y41" s="13"/>
      <c r="Z41" s="14"/>
      <c r="AA41" s="23"/>
      <c r="AB41" s="66"/>
      <c r="AC41" s="67"/>
      <c r="AD41" s="64"/>
      <c r="AE41" s="65"/>
      <c r="AF41" s="23"/>
      <c r="AG41" s="68">
        <v>0.5</v>
      </c>
      <c r="AH41" s="69">
        <v>0.4</v>
      </c>
      <c r="AI41" s="69">
        <v>0.33300000000000002</v>
      </c>
      <c r="AJ41" s="82">
        <v>0</v>
      </c>
      <c r="AK41" s="23"/>
      <c r="AL41" s="16"/>
      <c r="AM41" s="13"/>
      <c r="AN41" s="13"/>
      <c r="AO41" s="13"/>
      <c r="AP41" s="13"/>
      <c r="AQ41" s="14"/>
      <c r="AR41" s="38"/>
    </row>
    <row r="42" spans="1:44" ht="15" customHeight="1" x14ac:dyDescent="0.25">
      <c r="A42" s="2"/>
      <c r="B42" s="25" t="s">
        <v>2</v>
      </c>
      <c r="C42" s="28"/>
      <c r="D42" s="33">
        <v>879.66666666666663</v>
      </c>
      <c r="E42" s="34"/>
      <c r="F42" s="34"/>
      <c r="G42" s="34"/>
      <c r="H42" s="34"/>
      <c r="I42" s="34"/>
      <c r="J42" s="34"/>
      <c r="K42" s="34"/>
      <c r="L42" s="34"/>
      <c r="M42" s="34"/>
      <c r="N42" s="35"/>
      <c r="O42" s="34"/>
      <c r="P42" s="23"/>
      <c r="Q42" s="23"/>
      <c r="R42" s="23"/>
      <c r="S42" s="23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23"/>
      <c r="AG42" s="34"/>
      <c r="AH42" s="34"/>
      <c r="AI42" s="34"/>
      <c r="AJ42" s="34"/>
      <c r="AK42" s="23"/>
      <c r="AL42" s="34"/>
      <c r="AM42" s="34"/>
      <c r="AN42" s="34"/>
      <c r="AO42" s="34"/>
      <c r="AP42" s="34"/>
      <c r="AQ42" s="34"/>
      <c r="AR42" s="38"/>
    </row>
    <row r="43" spans="1:44" s="4" customFormat="1" ht="15" customHeight="1" x14ac:dyDescent="0.25">
      <c r="A43" s="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5"/>
      <c r="O43" s="29"/>
      <c r="P43" s="29"/>
      <c r="Q43" s="29"/>
      <c r="R43" s="29"/>
      <c r="S43" s="29"/>
      <c r="T43" s="29"/>
      <c r="U43" s="34"/>
      <c r="V43" s="37"/>
      <c r="W43" s="34"/>
      <c r="X43" s="34"/>
      <c r="Y43" s="34"/>
      <c r="Z43" s="34"/>
      <c r="AA43" s="34"/>
      <c r="AB43" s="34"/>
      <c r="AC43" s="34"/>
      <c r="AD43" s="34"/>
      <c r="AE43" s="34"/>
      <c r="AF43" s="23"/>
      <c r="AG43" s="34"/>
      <c r="AH43" s="34"/>
      <c r="AI43" s="34"/>
      <c r="AJ43" s="34"/>
      <c r="AK43" s="23"/>
      <c r="AL43" s="34"/>
      <c r="AM43" s="34"/>
      <c r="AN43" s="34"/>
      <c r="AO43" s="34"/>
      <c r="AP43" s="34"/>
      <c r="AQ43" s="34"/>
      <c r="AR43" s="38"/>
    </row>
    <row r="44" spans="1:44" ht="15" customHeight="1" x14ac:dyDescent="0.25">
      <c r="A44" s="2"/>
      <c r="B44" s="21" t="s">
        <v>24</v>
      </c>
      <c r="C44" s="39"/>
      <c r="D44" s="39"/>
      <c r="E44" s="17" t="s">
        <v>3</v>
      </c>
      <c r="F44" s="17" t="s">
        <v>8</v>
      </c>
      <c r="G44" s="14" t="s">
        <v>5</v>
      </c>
      <c r="H44" s="17" t="s">
        <v>6</v>
      </c>
      <c r="I44" s="17" t="s">
        <v>16</v>
      </c>
      <c r="J44" s="34"/>
      <c r="K44" s="17" t="s">
        <v>26</v>
      </c>
      <c r="L44" s="17" t="s">
        <v>27</v>
      </c>
      <c r="M44" s="17" t="s">
        <v>28</v>
      </c>
      <c r="N44" s="17" t="s">
        <v>21</v>
      </c>
      <c r="O44" s="23"/>
      <c r="P44" s="40" t="s">
        <v>29</v>
      </c>
      <c r="Q44" s="11"/>
      <c r="R44" s="11"/>
      <c r="S44" s="11"/>
      <c r="T44" s="41"/>
      <c r="U44" s="41"/>
      <c r="V44" s="41"/>
      <c r="W44" s="41"/>
      <c r="X44" s="41"/>
      <c r="Y44" s="11"/>
      <c r="Z44" s="11"/>
      <c r="AA44" s="11"/>
      <c r="AB44" s="41"/>
      <c r="AC44" s="41"/>
      <c r="AD44" s="11"/>
      <c r="AE44" s="42"/>
      <c r="AF44" s="23"/>
      <c r="AG44" s="40" t="s">
        <v>43</v>
      </c>
      <c r="AH44" s="11"/>
      <c r="AI44" s="41"/>
      <c r="AJ44" s="42"/>
      <c r="AK44" s="23"/>
      <c r="AL44" s="9" t="s">
        <v>44</v>
      </c>
      <c r="AM44" s="11"/>
      <c r="AN44" s="11"/>
      <c r="AO44" s="11"/>
      <c r="AP44" s="11"/>
      <c r="AQ44" s="42"/>
      <c r="AR44" s="38"/>
    </row>
    <row r="45" spans="1:44" ht="15" customHeight="1" x14ac:dyDescent="0.25">
      <c r="A45" s="2"/>
      <c r="B45" s="40" t="s">
        <v>12</v>
      </c>
      <c r="C45" s="11"/>
      <c r="D45" s="42"/>
      <c r="E45" s="24">
        <v>349</v>
      </c>
      <c r="F45" s="24">
        <v>26</v>
      </c>
      <c r="G45" s="24">
        <v>267</v>
      </c>
      <c r="H45" s="24">
        <v>152</v>
      </c>
      <c r="I45" s="24">
        <v>1083</v>
      </c>
      <c r="J45" s="34"/>
      <c r="K45" s="43">
        <v>0.83954154727793695</v>
      </c>
      <c r="L45" s="43">
        <v>0.4355300859598854</v>
      </c>
      <c r="M45" s="43">
        <v>3.1031518624641832</v>
      </c>
      <c r="N45" s="31">
        <v>0.49983115533684658</v>
      </c>
      <c r="O45" s="23"/>
      <c r="P45" s="103" t="s">
        <v>9</v>
      </c>
      <c r="Q45" s="165"/>
      <c r="R45" s="104" t="s">
        <v>72</v>
      </c>
      <c r="S45" s="104"/>
      <c r="T45" s="104"/>
      <c r="U45" s="104"/>
      <c r="V45" s="104"/>
      <c r="W45" s="104"/>
      <c r="X45" s="104"/>
      <c r="Y45" s="166"/>
      <c r="Z45" s="166"/>
      <c r="AA45" s="166" t="s">
        <v>45</v>
      </c>
      <c r="AB45" s="104"/>
      <c r="AC45" s="167" t="s">
        <v>78</v>
      </c>
      <c r="AD45" s="168"/>
      <c r="AE45" s="105"/>
      <c r="AF45" s="23"/>
      <c r="AG45" s="169"/>
      <c r="AH45" s="137"/>
      <c r="AI45" s="104"/>
      <c r="AJ45" s="105"/>
      <c r="AK45" s="23"/>
      <c r="AL45" s="103"/>
      <c r="AM45" s="166"/>
      <c r="AN45" s="104"/>
      <c r="AO45" s="104"/>
      <c r="AP45" s="104"/>
      <c r="AQ45" s="105"/>
      <c r="AR45" s="38"/>
    </row>
    <row r="46" spans="1:44" ht="15" customHeight="1" x14ac:dyDescent="0.25">
      <c r="A46" s="2"/>
      <c r="B46" s="44" t="s">
        <v>14</v>
      </c>
      <c r="C46" s="45"/>
      <c r="D46" s="46"/>
      <c r="E46" s="24">
        <v>77</v>
      </c>
      <c r="F46" s="24">
        <v>2</v>
      </c>
      <c r="G46" s="24">
        <v>44</v>
      </c>
      <c r="H46" s="24">
        <v>21</v>
      </c>
      <c r="I46" s="24">
        <v>173</v>
      </c>
      <c r="J46" s="34"/>
      <c r="K46" s="43">
        <v>0.59740259740259738</v>
      </c>
      <c r="L46" s="43">
        <v>0.27272727272727271</v>
      </c>
      <c r="M46" s="43">
        <v>2.2467532467532467</v>
      </c>
      <c r="N46" s="31">
        <v>0.43099999999999999</v>
      </c>
      <c r="O46" s="23"/>
      <c r="P46" s="169" t="s">
        <v>37</v>
      </c>
      <c r="Q46" s="170"/>
      <c r="R46" s="128" t="s">
        <v>73</v>
      </c>
      <c r="S46" s="128"/>
      <c r="T46" s="128"/>
      <c r="U46" s="128"/>
      <c r="V46" s="128"/>
      <c r="W46" s="128"/>
      <c r="X46" s="128"/>
      <c r="Y46" s="135"/>
      <c r="Z46" s="135"/>
      <c r="AA46" s="135"/>
      <c r="AB46" s="128"/>
      <c r="AC46" s="134"/>
      <c r="AD46" s="72"/>
      <c r="AE46" s="138"/>
      <c r="AF46" s="23"/>
      <c r="AG46" s="169"/>
      <c r="AH46" s="134"/>
      <c r="AI46" s="128"/>
      <c r="AJ46" s="138"/>
      <c r="AK46" s="23"/>
      <c r="AL46" s="169"/>
      <c r="AM46" s="135"/>
      <c r="AN46" s="128"/>
      <c r="AO46" s="128"/>
      <c r="AP46" s="128"/>
      <c r="AQ46" s="138"/>
      <c r="AR46" s="38"/>
    </row>
    <row r="47" spans="1:44" ht="15" customHeight="1" x14ac:dyDescent="0.25">
      <c r="A47" s="2"/>
      <c r="B47" s="47" t="s">
        <v>15</v>
      </c>
      <c r="C47" s="48"/>
      <c r="D47" s="49"/>
      <c r="E47" s="30">
        <v>25</v>
      </c>
      <c r="F47" s="30">
        <v>0</v>
      </c>
      <c r="G47" s="30">
        <v>12</v>
      </c>
      <c r="H47" s="30">
        <v>20</v>
      </c>
      <c r="I47" s="30">
        <v>90</v>
      </c>
      <c r="J47" s="34"/>
      <c r="K47" s="50">
        <v>0.48</v>
      </c>
      <c r="L47" s="50">
        <v>0.8</v>
      </c>
      <c r="M47" s="50">
        <v>3.6</v>
      </c>
      <c r="N47" s="51">
        <v>0.56599999999999995</v>
      </c>
      <c r="O47" s="23"/>
      <c r="P47" s="169" t="s">
        <v>38</v>
      </c>
      <c r="Q47" s="170"/>
      <c r="R47" s="128" t="s">
        <v>74</v>
      </c>
      <c r="S47" s="128"/>
      <c r="T47" s="128"/>
      <c r="U47" s="128"/>
      <c r="V47" s="128"/>
      <c r="W47" s="128"/>
      <c r="X47" s="128"/>
      <c r="Y47" s="135"/>
      <c r="Z47" s="135"/>
      <c r="AA47" s="135" t="s">
        <v>76</v>
      </c>
      <c r="AB47" s="128"/>
      <c r="AC47" s="171" t="s">
        <v>79</v>
      </c>
      <c r="AD47" s="72"/>
      <c r="AE47" s="138"/>
      <c r="AF47" s="23"/>
      <c r="AG47" s="131"/>
      <c r="AH47" s="134"/>
      <c r="AI47" s="128"/>
      <c r="AJ47" s="138"/>
      <c r="AK47" s="23"/>
      <c r="AL47" s="169"/>
      <c r="AM47" s="135"/>
      <c r="AN47" s="128"/>
      <c r="AO47" s="128"/>
      <c r="AP47" s="128"/>
      <c r="AQ47" s="138"/>
      <c r="AR47" s="38"/>
    </row>
    <row r="48" spans="1:44" ht="15" customHeight="1" x14ac:dyDescent="0.25">
      <c r="A48" s="2"/>
      <c r="B48" s="52" t="s">
        <v>25</v>
      </c>
      <c r="C48" s="53"/>
      <c r="D48" s="54"/>
      <c r="E48" s="17">
        <v>451</v>
      </c>
      <c r="F48" s="17">
        <v>28</v>
      </c>
      <c r="G48" s="17">
        <v>323</v>
      </c>
      <c r="H48" s="17">
        <v>193</v>
      </c>
      <c r="I48" s="17">
        <v>1346</v>
      </c>
      <c r="J48" s="34"/>
      <c r="K48" s="55">
        <v>0.8</v>
      </c>
      <c r="L48" s="55">
        <v>0.43</v>
      </c>
      <c r="M48" s="55">
        <v>2.76</v>
      </c>
      <c r="N48" s="32">
        <v>0.49399999999999999</v>
      </c>
      <c r="O48" s="23"/>
      <c r="P48" s="145" t="s">
        <v>10</v>
      </c>
      <c r="Q48" s="172"/>
      <c r="R48" s="146" t="s">
        <v>75</v>
      </c>
      <c r="S48" s="146"/>
      <c r="T48" s="146"/>
      <c r="U48" s="146"/>
      <c r="V48" s="146"/>
      <c r="W48" s="146"/>
      <c r="X48" s="146"/>
      <c r="Y48" s="173"/>
      <c r="Z48" s="173"/>
      <c r="AA48" s="173" t="s">
        <v>77</v>
      </c>
      <c r="AB48" s="146"/>
      <c r="AC48" s="174" t="s">
        <v>80</v>
      </c>
      <c r="AD48" s="160"/>
      <c r="AE48" s="149"/>
      <c r="AF48" s="23"/>
      <c r="AG48" s="163"/>
      <c r="AH48" s="164"/>
      <c r="AI48" s="175"/>
      <c r="AJ48" s="149"/>
      <c r="AK48" s="23"/>
      <c r="AL48" s="145"/>
      <c r="AM48" s="173"/>
      <c r="AN48" s="146"/>
      <c r="AO48" s="146"/>
      <c r="AP48" s="146"/>
      <c r="AQ48" s="149"/>
      <c r="AR48" s="38"/>
    </row>
    <row r="49" spans="1:45" ht="15" customHeight="1" x14ac:dyDescent="0.25">
      <c r="A49" s="2"/>
      <c r="B49" s="36"/>
      <c r="C49" s="36"/>
      <c r="D49" s="36"/>
      <c r="E49" s="36"/>
      <c r="F49" s="36"/>
      <c r="G49" s="36"/>
      <c r="H49" s="36"/>
      <c r="I49" s="36"/>
      <c r="J49" s="34"/>
      <c r="K49" s="36"/>
      <c r="L49" s="36"/>
      <c r="M49" s="36"/>
      <c r="N49" s="35"/>
      <c r="O49" s="23">
        <f>SUM(O46:O48)</f>
        <v>0</v>
      </c>
      <c r="P49" s="34"/>
      <c r="Q49" s="37"/>
      <c r="R49" s="34"/>
      <c r="S49" s="34"/>
      <c r="T49" s="23"/>
      <c r="U49" s="23"/>
      <c r="V49" s="37"/>
      <c r="W49" s="34"/>
      <c r="X49" s="34"/>
      <c r="Y49" s="23"/>
      <c r="Z49" s="23"/>
      <c r="AA49" s="23"/>
      <c r="AB49" s="23"/>
      <c r="AC49" s="23"/>
      <c r="AD49" s="23"/>
      <c r="AE49" s="23"/>
      <c r="AF49" s="23"/>
      <c r="AG49" s="23"/>
      <c r="AH49" s="56"/>
      <c r="AI49" s="34"/>
      <c r="AJ49" s="34"/>
      <c r="AK49" s="23"/>
      <c r="AL49" s="34"/>
      <c r="AM49" s="34"/>
      <c r="AN49" s="34"/>
      <c r="AO49" s="34"/>
      <c r="AP49" s="34"/>
      <c r="AQ49" s="34"/>
      <c r="AR49" s="38"/>
    </row>
    <row r="50" spans="1:45" ht="15" customHeight="1" x14ac:dyDescent="0.2">
      <c r="A50" s="2"/>
      <c r="B50" s="37" t="s">
        <v>47</v>
      </c>
      <c r="C50" s="34"/>
      <c r="D50" s="34" t="s">
        <v>69</v>
      </c>
      <c r="E50" s="37"/>
      <c r="F50" s="37"/>
      <c r="G50" s="37"/>
      <c r="H50" s="37"/>
      <c r="I50" s="37"/>
      <c r="J50" s="34"/>
      <c r="K50" s="37"/>
      <c r="L50" s="37"/>
      <c r="M50" s="34" t="s">
        <v>70</v>
      </c>
      <c r="N50" s="35"/>
      <c r="O50" s="34"/>
      <c r="P50" s="34"/>
      <c r="Q50" s="34"/>
      <c r="R50" s="34"/>
      <c r="S50" s="34"/>
      <c r="T50" s="34" t="s">
        <v>71</v>
      </c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</row>
    <row r="51" spans="1:45" ht="15" customHeight="1" x14ac:dyDescent="0.2">
      <c r="A51" s="2"/>
      <c r="B51" s="34"/>
      <c r="C51" s="34"/>
      <c r="D51" s="34"/>
      <c r="E51" s="37"/>
      <c r="F51" s="37"/>
      <c r="G51" s="37"/>
      <c r="H51" s="37"/>
      <c r="I51" s="37"/>
      <c r="J51" s="34"/>
      <c r="K51" s="37"/>
      <c r="L51" s="37"/>
      <c r="M51" s="37"/>
      <c r="N51" s="35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</row>
    <row r="52" spans="1:45" ht="14.25" x14ac:dyDescent="0.2">
      <c r="A52" s="2"/>
      <c r="B52" s="119" t="s">
        <v>123</v>
      </c>
      <c r="C52" s="120"/>
      <c r="D52" s="120"/>
      <c r="E52" s="120"/>
      <c r="F52" s="120" t="s">
        <v>124</v>
      </c>
      <c r="G52" s="120" t="s">
        <v>3</v>
      </c>
      <c r="H52" s="120" t="s">
        <v>5</v>
      </c>
      <c r="I52" s="120" t="s">
        <v>6</v>
      </c>
      <c r="J52" s="120" t="s">
        <v>125</v>
      </c>
      <c r="K52" s="121" t="s">
        <v>16</v>
      </c>
      <c r="L52" s="34"/>
      <c r="M52" s="122" t="s">
        <v>126</v>
      </c>
      <c r="N52" s="123"/>
      <c r="O52" s="123"/>
      <c r="P52" s="120" t="s">
        <v>3</v>
      </c>
      <c r="Q52" s="120" t="s">
        <v>5</v>
      </c>
      <c r="R52" s="120" t="s">
        <v>6</v>
      </c>
      <c r="S52" s="120" t="s">
        <v>125</v>
      </c>
      <c r="T52" s="123"/>
      <c r="U52" s="121" t="s">
        <v>16</v>
      </c>
      <c r="V52" s="34"/>
      <c r="W52" s="122" t="s">
        <v>127</v>
      </c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4"/>
      <c r="AI52" s="125" t="s">
        <v>306</v>
      </c>
      <c r="AJ52" s="84"/>
      <c r="AK52" s="84"/>
      <c r="AL52" s="176" t="s">
        <v>3</v>
      </c>
      <c r="AM52" s="176" t="s">
        <v>5</v>
      </c>
      <c r="AN52" s="176" t="s">
        <v>6</v>
      </c>
      <c r="AO52" s="123"/>
      <c r="AP52" s="123"/>
      <c r="AQ52" s="126"/>
      <c r="AR52" s="23"/>
      <c r="AS52" s="23"/>
    </row>
    <row r="53" spans="1:45" ht="15" customHeight="1" x14ac:dyDescent="0.2">
      <c r="A53" s="2"/>
      <c r="B53" s="127">
        <v>1994</v>
      </c>
      <c r="C53" s="72" t="s">
        <v>64</v>
      </c>
      <c r="D53" s="128" t="s">
        <v>61</v>
      </c>
      <c r="E53" s="72"/>
      <c r="F53" s="72">
        <v>26</v>
      </c>
      <c r="G53" s="72">
        <v>34</v>
      </c>
      <c r="H53" s="129">
        <f>PRODUCT((F11+G11)/E11)</f>
        <v>0.88235294117647056</v>
      </c>
      <c r="I53" s="129">
        <f>PRODUCT(H11/E11)</f>
        <v>0.67647058823529416</v>
      </c>
      <c r="J53" s="129">
        <f>PRODUCT(F11+G11+H11)/E11</f>
        <v>1.5588235294117647</v>
      </c>
      <c r="K53" s="130">
        <f>PRODUCT(I11/E11)</f>
        <v>4.2352941176470589</v>
      </c>
      <c r="L53" s="37"/>
      <c r="M53" s="131" t="s">
        <v>183</v>
      </c>
      <c r="N53" s="72"/>
      <c r="O53" s="72">
        <v>20</v>
      </c>
      <c r="P53" s="132" t="s">
        <v>225</v>
      </c>
      <c r="Q53" s="132" t="s">
        <v>251</v>
      </c>
      <c r="R53" s="132" t="s">
        <v>266</v>
      </c>
      <c r="S53" s="132" t="s">
        <v>213</v>
      </c>
      <c r="T53" s="133"/>
      <c r="U53" s="130" t="s">
        <v>241</v>
      </c>
      <c r="V53" s="37"/>
      <c r="W53" s="131" t="s">
        <v>129</v>
      </c>
      <c r="X53" s="134"/>
      <c r="Y53" s="128"/>
      <c r="Z53" s="128"/>
      <c r="AA53" s="128"/>
      <c r="AB53" s="128"/>
      <c r="AC53" s="128"/>
      <c r="AD53" s="128"/>
      <c r="AE53" s="128"/>
      <c r="AF53" s="128"/>
      <c r="AG53" s="135"/>
      <c r="AH53" s="136"/>
      <c r="AI53" s="128" t="s">
        <v>320</v>
      </c>
      <c r="AJ53" s="128"/>
      <c r="AK53" s="128"/>
      <c r="AL53" s="135">
        <v>349</v>
      </c>
      <c r="AM53" s="135">
        <v>293</v>
      </c>
      <c r="AN53" s="135">
        <v>152</v>
      </c>
      <c r="AO53" s="128"/>
      <c r="AP53" s="128"/>
      <c r="AQ53" s="138"/>
      <c r="AR53" s="23"/>
      <c r="AS53" s="23"/>
    </row>
    <row r="54" spans="1:45" ht="15" customHeight="1" x14ac:dyDescent="0.2">
      <c r="A54" s="2"/>
      <c r="B54" s="127">
        <v>1995</v>
      </c>
      <c r="C54" s="72" t="s">
        <v>56</v>
      </c>
      <c r="D54" s="128" t="s">
        <v>61</v>
      </c>
      <c r="E54" s="72"/>
      <c r="F54" s="72">
        <v>27</v>
      </c>
      <c r="G54" s="72">
        <v>28</v>
      </c>
      <c r="H54" s="129">
        <f t="shared" ref="H54:H65" si="0">PRODUCT((F12+G12)/E12)</f>
        <v>0.6785714285714286</v>
      </c>
      <c r="I54" s="129">
        <f t="shared" ref="I54:I65" si="1">PRODUCT(H12/E12)</f>
        <v>0.5714285714285714</v>
      </c>
      <c r="J54" s="129">
        <f t="shared" ref="J54:J65" si="2">PRODUCT(F12+G12+H12)/E12</f>
        <v>1.25</v>
      </c>
      <c r="K54" s="130">
        <f t="shared" ref="K54:K65" si="3">PRODUCT(I12/E12)</f>
        <v>3.75</v>
      </c>
      <c r="L54" s="37"/>
      <c r="M54" s="131" t="s">
        <v>184</v>
      </c>
      <c r="N54" s="72"/>
      <c r="O54" s="72">
        <v>20</v>
      </c>
      <c r="P54" s="132" t="s">
        <v>226</v>
      </c>
      <c r="Q54" s="132" t="s">
        <v>252</v>
      </c>
      <c r="R54" s="132" t="s">
        <v>267</v>
      </c>
      <c r="S54" s="132" t="s">
        <v>214</v>
      </c>
      <c r="T54" s="133"/>
      <c r="U54" s="130" t="s">
        <v>242</v>
      </c>
      <c r="V54" s="37"/>
      <c r="W54" s="139" t="s">
        <v>131</v>
      </c>
      <c r="X54" s="134"/>
      <c r="Y54" s="134" t="s">
        <v>204</v>
      </c>
      <c r="Z54" s="140"/>
      <c r="AA54" s="140"/>
      <c r="AB54" s="140"/>
      <c r="AC54" s="140"/>
      <c r="AD54" s="140"/>
      <c r="AE54" s="140"/>
      <c r="AF54" s="140"/>
      <c r="AG54" s="140" t="s">
        <v>205</v>
      </c>
      <c r="AH54" s="138"/>
      <c r="AI54" s="128" t="s">
        <v>307</v>
      </c>
      <c r="AJ54" s="128"/>
      <c r="AK54" s="128"/>
      <c r="AL54" s="135"/>
      <c r="AM54" s="177">
        <f>PRODUCT(AM53/AL53)</f>
        <v>0.83954154727793695</v>
      </c>
      <c r="AN54" s="177">
        <f>PRODUCT(AN53/AL53)</f>
        <v>0.4355300859598854</v>
      </c>
      <c r="AO54" s="128"/>
      <c r="AP54" s="128"/>
      <c r="AQ54" s="138"/>
      <c r="AR54" s="23"/>
      <c r="AS54" s="23"/>
    </row>
    <row r="55" spans="1:45" ht="15" customHeight="1" x14ac:dyDescent="0.2">
      <c r="A55" s="2"/>
      <c r="B55" s="127">
        <v>1996</v>
      </c>
      <c r="C55" s="72"/>
      <c r="D55" s="128"/>
      <c r="E55" s="72"/>
      <c r="F55" s="72">
        <v>28</v>
      </c>
      <c r="G55" s="72"/>
      <c r="H55" s="129"/>
      <c r="I55" s="129"/>
      <c r="J55" s="129"/>
      <c r="K55" s="130"/>
      <c r="L55" s="37"/>
      <c r="M55" s="131" t="s">
        <v>185</v>
      </c>
      <c r="N55" s="72"/>
      <c r="O55" s="72">
        <v>21</v>
      </c>
      <c r="P55" s="132" t="s">
        <v>227</v>
      </c>
      <c r="Q55" s="132" t="s">
        <v>253</v>
      </c>
      <c r="R55" s="132" t="s">
        <v>268</v>
      </c>
      <c r="S55" s="132" t="s">
        <v>215</v>
      </c>
      <c r="T55" s="133"/>
      <c r="U55" s="130" t="s">
        <v>243</v>
      </c>
      <c r="V55" s="37"/>
      <c r="W55" s="139" t="s">
        <v>133</v>
      </c>
      <c r="X55" s="134"/>
      <c r="Y55" s="142" t="s">
        <v>212</v>
      </c>
      <c r="Z55" s="140"/>
      <c r="AA55" s="140"/>
      <c r="AB55" s="140"/>
      <c r="AC55" s="140"/>
      <c r="AD55" s="140"/>
      <c r="AE55" s="140"/>
      <c r="AF55" s="140"/>
      <c r="AG55" s="140" t="s">
        <v>206</v>
      </c>
      <c r="AH55" s="138"/>
      <c r="AI55" s="128"/>
      <c r="AJ55" s="128"/>
      <c r="AK55" s="128"/>
      <c r="AL55" s="128"/>
      <c r="AM55" s="134"/>
      <c r="AN55" s="128"/>
      <c r="AO55" s="128"/>
      <c r="AP55" s="128"/>
      <c r="AQ55" s="138"/>
      <c r="AR55" s="23"/>
      <c r="AS55" s="23"/>
    </row>
    <row r="56" spans="1:45" ht="15" customHeight="1" x14ac:dyDescent="0.2">
      <c r="A56" s="2"/>
      <c r="B56" s="127">
        <v>1997</v>
      </c>
      <c r="C56" s="72" t="s">
        <v>64</v>
      </c>
      <c r="D56" s="128" t="s">
        <v>61</v>
      </c>
      <c r="E56" s="72"/>
      <c r="F56" s="72">
        <v>29</v>
      </c>
      <c r="G56" s="72">
        <v>28</v>
      </c>
      <c r="H56" s="129">
        <f t="shared" si="0"/>
        <v>0.75</v>
      </c>
      <c r="I56" s="129">
        <f t="shared" si="1"/>
        <v>0.5357142857142857</v>
      </c>
      <c r="J56" s="129">
        <f t="shared" si="2"/>
        <v>1.2857142857142858</v>
      </c>
      <c r="K56" s="130">
        <f t="shared" si="3"/>
        <v>4.25</v>
      </c>
      <c r="L56" s="37"/>
      <c r="M56" s="131" t="s">
        <v>186</v>
      </c>
      <c r="N56" s="72"/>
      <c r="O56" s="72"/>
      <c r="P56" s="132" t="s">
        <v>228</v>
      </c>
      <c r="Q56" s="132" t="s">
        <v>254</v>
      </c>
      <c r="R56" s="132" t="s">
        <v>269</v>
      </c>
      <c r="S56" s="132" t="s">
        <v>135</v>
      </c>
      <c r="T56" s="133"/>
      <c r="U56" s="130" t="s">
        <v>244</v>
      </c>
      <c r="V56" s="37"/>
      <c r="W56" s="139"/>
      <c r="X56" s="134"/>
      <c r="Y56" s="134"/>
      <c r="Z56" s="128"/>
      <c r="AA56" s="128"/>
      <c r="AB56" s="128"/>
      <c r="AC56" s="134"/>
      <c r="AD56" s="128"/>
      <c r="AE56" s="128"/>
      <c r="AF56" s="128"/>
      <c r="AG56" s="134"/>
      <c r="AH56" s="138"/>
      <c r="AI56" s="128"/>
      <c r="AJ56" s="128"/>
      <c r="AK56" s="128"/>
      <c r="AL56" s="128"/>
      <c r="AM56" s="134"/>
      <c r="AN56" s="128"/>
      <c r="AO56" s="128"/>
      <c r="AP56" s="128"/>
      <c r="AQ56" s="138"/>
      <c r="AR56" s="23"/>
      <c r="AS56" s="23"/>
    </row>
    <row r="57" spans="1:45" ht="15" customHeight="1" x14ac:dyDescent="0.2">
      <c r="A57" s="2"/>
      <c r="B57" s="127">
        <v>1998</v>
      </c>
      <c r="C57" s="72" t="s">
        <v>54</v>
      </c>
      <c r="D57" s="128" t="s">
        <v>61</v>
      </c>
      <c r="E57" s="72"/>
      <c r="F57" s="72">
        <v>30</v>
      </c>
      <c r="G57" s="72">
        <v>28</v>
      </c>
      <c r="H57" s="129">
        <f t="shared" si="0"/>
        <v>1.4285714285714286</v>
      </c>
      <c r="I57" s="129">
        <f t="shared" si="1"/>
        <v>0.6071428571428571</v>
      </c>
      <c r="J57" s="143">
        <f t="shared" si="2"/>
        <v>2.0357142857142856</v>
      </c>
      <c r="K57" s="130">
        <f t="shared" si="3"/>
        <v>3.9285714285714284</v>
      </c>
      <c r="L57" s="37"/>
      <c r="M57" s="131" t="s">
        <v>187</v>
      </c>
      <c r="N57" s="72"/>
      <c r="O57" s="72"/>
      <c r="P57" s="132" t="s">
        <v>229</v>
      </c>
      <c r="Q57" s="132" t="s">
        <v>255</v>
      </c>
      <c r="R57" s="132" t="s">
        <v>270</v>
      </c>
      <c r="S57" s="132" t="s">
        <v>216</v>
      </c>
      <c r="T57" s="133"/>
      <c r="U57" s="130" t="s">
        <v>245</v>
      </c>
      <c r="V57" s="37"/>
      <c r="W57" s="131" t="s">
        <v>137</v>
      </c>
      <c r="X57" s="134"/>
      <c r="Y57" s="134"/>
      <c r="Z57" s="128"/>
      <c r="AA57" s="128"/>
      <c r="AB57" s="128"/>
      <c r="AC57" s="134"/>
      <c r="AD57" s="128"/>
      <c r="AE57" s="128"/>
      <c r="AF57" s="128"/>
      <c r="AG57" s="128"/>
      <c r="AH57" s="138"/>
      <c r="AI57" s="128"/>
      <c r="AJ57" s="128"/>
      <c r="AK57" s="128"/>
      <c r="AL57" s="128"/>
      <c r="AM57" s="134"/>
      <c r="AN57" s="128"/>
      <c r="AO57" s="128"/>
      <c r="AP57" s="128"/>
      <c r="AQ57" s="138"/>
      <c r="AR57" s="23"/>
      <c r="AS57" s="23"/>
    </row>
    <row r="58" spans="1:45" ht="15" customHeight="1" x14ac:dyDescent="0.2">
      <c r="A58" s="2"/>
      <c r="B58" s="127">
        <v>1999</v>
      </c>
      <c r="C58" s="72" t="s">
        <v>52</v>
      </c>
      <c r="D58" s="128" t="s">
        <v>61</v>
      </c>
      <c r="E58" s="72"/>
      <c r="F58" s="72">
        <v>31</v>
      </c>
      <c r="G58" s="72">
        <v>28</v>
      </c>
      <c r="H58" s="129">
        <f t="shared" si="0"/>
        <v>0.7142857142857143</v>
      </c>
      <c r="I58" s="143">
        <f t="shared" si="1"/>
        <v>0.7142857142857143</v>
      </c>
      <c r="J58" s="129">
        <f t="shared" si="2"/>
        <v>1.4285714285714286</v>
      </c>
      <c r="K58" s="130">
        <f t="shared" si="3"/>
        <v>3.3928571428571428</v>
      </c>
      <c r="L58" s="37"/>
      <c r="M58" s="131" t="s">
        <v>188</v>
      </c>
      <c r="N58" s="72"/>
      <c r="O58" s="72"/>
      <c r="P58" s="132" t="s">
        <v>230</v>
      </c>
      <c r="Q58" s="132" t="s">
        <v>256</v>
      </c>
      <c r="R58" s="132" t="s">
        <v>163</v>
      </c>
      <c r="S58" s="132" t="s">
        <v>217</v>
      </c>
      <c r="T58" s="133"/>
      <c r="U58" s="130" t="s">
        <v>246</v>
      </c>
      <c r="V58" s="37"/>
      <c r="W58" s="139" t="s">
        <v>140</v>
      </c>
      <c r="X58" s="134"/>
      <c r="Y58" s="140" t="s">
        <v>211</v>
      </c>
      <c r="Z58" s="140"/>
      <c r="AA58" s="140"/>
      <c r="AB58" s="140"/>
      <c r="AC58" s="140"/>
      <c r="AD58" s="140"/>
      <c r="AE58" s="140"/>
      <c r="AF58" s="140"/>
      <c r="AG58" s="141" t="s">
        <v>203</v>
      </c>
      <c r="AH58" s="130">
        <v>7.9681274900398405E-2</v>
      </c>
      <c r="AI58" s="125" t="s">
        <v>308</v>
      </c>
      <c r="AJ58" s="84"/>
      <c r="AK58" s="84"/>
      <c r="AL58" s="176" t="s">
        <v>309</v>
      </c>
      <c r="AM58" s="176" t="s">
        <v>310</v>
      </c>
      <c r="AN58" s="176" t="s">
        <v>311</v>
      </c>
      <c r="AO58" s="176"/>
      <c r="AP58" s="123"/>
      <c r="AQ58" s="126"/>
      <c r="AR58" s="23"/>
      <c r="AS58" s="23"/>
    </row>
    <row r="59" spans="1:45" ht="15" customHeight="1" x14ac:dyDescent="0.2">
      <c r="A59" s="2"/>
      <c r="B59" s="127">
        <v>2000</v>
      </c>
      <c r="C59" s="72" t="s">
        <v>65</v>
      </c>
      <c r="D59" s="128" t="s">
        <v>61</v>
      </c>
      <c r="E59" s="72"/>
      <c r="F59" s="72">
        <v>32</v>
      </c>
      <c r="G59" s="72">
        <v>28</v>
      </c>
      <c r="H59" s="129">
        <f t="shared" si="0"/>
        <v>1.6071428571428572</v>
      </c>
      <c r="I59" s="129">
        <f t="shared" si="1"/>
        <v>0.32142857142857145</v>
      </c>
      <c r="J59" s="129">
        <f t="shared" si="2"/>
        <v>1.9285714285714286</v>
      </c>
      <c r="K59" s="130">
        <f t="shared" si="3"/>
        <v>3.3214285714285716</v>
      </c>
      <c r="L59" s="37"/>
      <c r="M59" s="131" t="s">
        <v>189</v>
      </c>
      <c r="N59" s="72"/>
      <c r="O59" s="72"/>
      <c r="P59" s="132" t="s">
        <v>231</v>
      </c>
      <c r="Q59" s="132" t="s">
        <v>224</v>
      </c>
      <c r="R59" s="132" t="s">
        <v>271</v>
      </c>
      <c r="S59" s="132" t="s">
        <v>147</v>
      </c>
      <c r="T59" s="133"/>
      <c r="U59" s="130" t="s">
        <v>247</v>
      </c>
      <c r="V59" s="37"/>
      <c r="W59" s="139"/>
      <c r="X59" s="134"/>
      <c r="Y59" s="134"/>
      <c r="Z59" s="128"/>
      <c r="AA59" s="128"/>
      <c r="AB59" s="128"/>
      <c r="AC59" s="134"/>
      <c r="AD59" s="128"/>
      <c r="AE59" s="128"/>
      <c r="AF59" s="128"/>
      <c r="AG59" s="134"/>
      <c r="AH59" s="138"/>
      <c r="AI59" s="128" t="s">
        <v>320</v>
      </c>
      <c r="AJ59" s="128"/>
      <c r="AK59" s="128"/>
      <c r="AL59" s="177">
        <f>PRODUCT(AM54)</f>
        <v>0.83954154727793695</v>
      </c>
      <c r="AM59" s="177">
        <v>0.6</v>
      </c>
      <c r="AN59" s="177">
        <f>PRODUCT(AL59-AM59)</f>
        <v>0.23954154727793697</v>
      </c>
      <c r="AO59" s="135"/>
      <c r="AP59" s="128"/>
      <c r="AQ59" s="138"/>
      <c r="AR59" s="23"/>
      <c r="AS59" s="23"/>
    </row>
    <row r="60" spans="1:45" ht="15" customHeight="1" x14ac:dyDescent="0.2">
      <c r="A60" s="2"/>
      <c r="B60" s="127">
        <v>2001</v>
      </c>
      <c r="C60" s="72" t="s">
        <v>48</v>
      </c>
      <c r="D60" s="128" t="s">
        <v>61</v>
      </c>
      <c r="E60" s="72"/>
      <c r="F60" s="72">
        <v>33</v>
      </c>
      <c r="G60" s="72">
        <v>28</v>
      </c>
      <c r="H60" s="129">
        <f t="shared" si="0"/>
        <v>1.75</v>
      </c>
      <c r="I60" s="129">
        <f t="shared" si="1"/>
        <v>0.17857142857142858</v>
      </c>
      <c r="J60" s="129">
        <f t="shared" si="2"/>
        <v>1.9285714285714286</v>
      </c>
      <c r="K60" s="130">
        <f t="shared" si="3"/>
        <v>3.1785714285714284</v>
      </c>
      <c r="L60" s="37"/>
      <c r="M60" s="131" t="s">
        <v>190</v>
      </c>
      <c r="N60" s="72"/>
      <c r="O60" s="72"/>
      <c r="P60" s="132" t="s">
        <v>144</v>
      </c>
      <c r="Q60" s="132" t="s">
        <v>171</v>
      </c>
      <c r="R60" s="132" t="s">
        <v>272</v>
      </c>
      <c r="S60" s="132" t="s">
        <v>218</v>
      </c>
      <c r="T60" s="133"/>
      <c r="U60" s="130" t="s">
        <v>248</v>
      </c>
      <c r="V60" s="37"/>
      <c r="W60" s="139" t="s">
        <v>145</v>
      </c>
      <c r="X60" s="134"/>
      <c r="Y60" s="134"/>
      <c r="Z60" s="128"/>
      <c r="AA60" s="128"/>
      <c r="AB60" s="128"/>
      <c r="AC60" s="134"/>
      <c r="AD60" s="128"/>
      <c r="AE60" s="128"/>
      <c r="AF60" s="128"/>
      <c r="AG60" s="134"/>
      <c r="AH60" s="138"/>
      <c r="AI60" s="128"/>
      <c r="AJ60" s="128"/>
      <c r="AK60" s="128"/>
      <c r="AL60" s="128"/>
      <c r="AM60" s="134"/>
      <c r="AN60" s="128"/>
      <c r="AO60" s="128"/>
      <c r="AP60" s="128"/>
      <c r="AQ60" s="138"/>
      <c r="AR60" s="23"/>
      <c r="AS60" s="23"/>
    </row>
    <row r="61" spans="1:45" ht="15" customHeight="1" x14ac:dyDescent="0.2">
      <c r="A61" s="2"/>
      <c r="B61" s="127">
        <v>2002</v>
      </c>
      <c r="C61" s="72" t="s">
        <v>63</v>
      </c>
      <c r="D61" s="128" t="s">
        <v>61</v>
      </c>
      <c r="E61" s="72"/>
      <c r="F61" s="72">
        <v>34</v>
      </c>
      <c r="G61" s="72">
        <v>29</v>
      </c>
      <c r="H61" s="129">
        <f t="shared" si="0"/>
        <v>0.31034482758620691</v>
      </c>
      <c r="I61" s="129">
        <f t="shared" si="1"/>
        <v>0.37931034482758619</v>
      </c>
      <c r="J61" s="129">
        <f t="shared" si="2"/>
        <v>0.68965517241379315</v>
      </c>
      <c r="K61" s="130">
        <f t="shared" si="3"/>
        <v>1.8620689655172413</v>
      </c>
      <c r="L61" s="37"/>
      <c r="M61" s="131" t="s">
        <v>191</v>
      </c>
      <c r="N61" s="72"/>
      <c r="O61" s="72"/>
      <c r="P61" s="132" t="s">
        <v>232</v>
      </c>
      <c r="Q61" s="132" t="s">
        <v>171</v>
      </c>
      <c r="R61" s="132" t="s">
        <v>273</v>
      </c>
      <c r="S61" s="132" t="s">
        <v>219</v>
      </c>
      <c r="T61" s="133"/>
      <c r="U61" s="130" t="s">
        <v>232</v>
      </c>
      <c r="V61" s="37"/>
      <c r="W61" s="139" t="s">
        <v>131</v>
      </c>
      <c r="X61" s="128"/>
      <c r="Y61" s="140" t="s">
        <v>210</v>
      </c>
      <c r="Z61" s="140"/>
      <c r="AA61" s="140"/>
      <c r="AB61" s="140"/>
      <c r="AC61" s="140"/>
      <c r="AD61" s="140"/>
      <c r="AE61" s="140"/>
      <c r="AF61" s="140"/>
      <c r="AG61" s="140" t="s">
        <v>207</v>
      </c>
      <c r="AH61" s="130">
        <v>1.0582010582010581</v>
      </c>
      <c r="AI61" s="128"/>
      <c r="AJ61" s="128"/>
      <c r="AK61" s="128"/>
      <c r="AL61" s="128"/>
      <c r="AM61" s="134"/>
      <c r="AN61" s="128"/>
      <c r="AO61" s="128"/>
      <c r="AP61" s="128"/>
      <c r="AQ61" s="138"/>
      <c r="AR61" s="23"/>
      <c r="AS61" s="23"/>
    </row>
    <row r="62" spans="1:45" ht="15" customHeight="1" x14ac:dyDescent="0.2">
      <c r="A62" s="2"/>
      <c r="B62" s="127">
        <v>2003</v>
      </c>
      <c r="C62" s="72" t="s">
        <v>52</v>
      </c>
      <c r="D62" s="128" t="s">
        <v>61</v>
      </c>
      <c r="E62" s="72"/>
      <c r="F62" s="72">
        <v>35</v>
      </c>
      <c r="G62" s="72">
        <v>26</v>
      </c>
      <c r="H62" s="129">
        <f t="shared" si="0"/>
        <v>0.46153846153846156</v>
      </c>
      <c r="I62" s="129">
        <f t="shared" si="1"/>
        <v>0.34615384615384615</v>
      </c>
      <c r="J62" s="129">
        <f t="shared" si="2"/>
        <v>0.80769230769230771</v>
      </c>
      <c r="K62" s="130">
        <f t="shared" si="3"/>
        <v>2</v>
      </c>
      <c r="L62" s="37"/>
      <c r="M62" s="131" t="s">
        <v>192</v>
      </c>
      <c r="N62" s="72"/>
      <c r="O62" s="72"/>
      <c r="P62" s="132" t="s">
        <v>176</v>
      </c>
      <c r="Q62" s="132" t="s">
        <v>257</v>
      </c>
      <c r="R62" s="132" t="s">
        <v>244</v>
      </c>
      <c r="S62" s="132" t="s">
        <v>167</v>
      </c>
      <c r="T62" s="133"/>
      <c r="U62" s="130" t="s">
        <v>155</v>
      </c>
      <c r="V62" s="37"/>
      <c r="W62" s="139"/>
      <c r="X62" s="134"/>
      <c r="Y62" s="134"/>
      <c r="Z62" s="128"/>
      <c r="AA62" s="128"/>
      <c r="AB62" s="128"/>
      <c r="AC62" s="134"/>
      <c r="AD62" s="128"/>
      <c r="AE62" s="128"/>
      <c r="AF62" s="128"/>
      <c r="AG62" s="134"/>
      <c r="AH62" s="138"/>
      <c r="AI62" s="128"/>
      <c r="AJ62" s="128"/>
      <c r="AK62" s="128"/>
      <c r="AL62" s="128"/>
      <c r="AM62" s="134"/>
      <c r="AN62" s="128"/>
      <c r="AO62" s="128"/>
      <c r="AP62" s="128"/>
      <c r="AQ62" s="138"/>
      <c r="AR62" s="23"/>
      <c r="AS62" s="23"/>
    </row>
    <row r="63" spans="1:45" ht="15" customHeight="1" x14ac:dyDescent="0.2">
      <c r="A63" s="2"/>
      <c r="B63" s="127">
        <v>2004</v>
      </c>
      <c r="C63" s="72" t="s">
        <v>64</v>
      </c>
      <c r="D63" s="128" t="s">
        <v>61</v>
      </c>
      <c r="E63" s="72"/>
      <c r="F63" s="72">
        <v>36</v>
      </c>
      <c r="G63" s="72">
        <v>28</v>
      </c>
      <c r="H63" s="129">
        <f t="shared" si="0"/>
        <v>0.75</v>
      </c>
      <c r="I63" s="129">
        <f t="shared" si="1"/>
        <v>0.6071428571428571</v>
      </c>
      <c r="J63" s="129">
        <f t="shared" si="2"/>
        <v>1.3571428571428572</v>
      </c>
      <c r="K63" s="130">
        <f t="shared" si="3"/>
        <v>3.8928571428571428</v>
      </c>
      <c r="L63" s="37"/>
      <c r="M63" s="131" t="s">
        <v>193</v>
      </c>
      <c r="N63" s="72"/>
      <c r="O63" s="72"/>
      <c r="P63" s="132" t="s">
        <v>233</v>
      </c>
      <c r="Q63" s="132" t="s">
        <v>258</v>
      </c>
      <c r="R63" s="132" t="s">
        <v>274</v>
      </c>
      <c r="S63" s="132" t="s">
        <v>152</v>
      </c>
      <c r="T63" s="133"/>
      <c r="U63" s="130" t="s">
        <v>223</v>
      </c>
      <c r="V63" s="37"/>
      <c r="W63" s="131" t="s">
        <v>156</v>
      </c>
      <c r="X63" s="134"/>
      <c r="Y63" s="134"/>
      <c r="Z63" s="128"/>
      <c r="AA63" s="128"/>
      <c r="AB63" s="128"/>
      <c r="AC63" s="134"/>
      <c r="AD63" s="128"/>
      <c r="AE63" s="128"/>
      <c r="AF63" s="128"/>
      <c r="AG63" s="134"/>
      <c r="AH63" s="138"/>
      <c r="AI63" s="125" t="s">
        <v>312</v>
      </c>
      <c r="AJ63" s="84"/>
      <c r="AK63" s="84"/>
      <c r="AL63" s="176" t="s">
        <v>309</v>
      </c>
      <c r="AM63" s="176" t="s">
        <v>310</v>
      </c>
      <c r="AN63" s="176" t="s">
        <v>311</v>
      </c>
      <c r="AO63" s="176"/>
      <c r="AP63" s="123"/>
      <c r="AQ63" s="126"/>
      <c r="AR63" s="23"/>
      <c r="AS63" s="23"/>
    </row>
    <row r="64" spans="1:45" ht="15" customHeight="1" x14ac:dyDescent="0.2">
      <c r="A64" s="2"/>
      <c r="B64" s="127">
        <v>2005</v>
      </c>
      <c r="C64" s="72" t="s">
        <v>53</v>
      </c>
      <c r="D64" s="128" t="s">
        <v>61</v>
      </c>
      <c r="E64" s="72"/>
      <c r="F64" s="72">
        <v>37</v>
      </c>
      <c r="G64" s="72">
        <v>25</v>
      </c>
      <c r="H64" s="129">
        <f t="shared" si="0"/>
        <v>0.32</v>
      </c>
      <c r="I64" s="129">
        <f t="shared" si="1"/>
        <v>0.32</v>
      </c>
      <c r="J64" s="129">
        <f t="shared" si="2"/>
        <v>0.64</v>
      </c>
      <c r="K64" s="130">
        <f t="shared" si="3"/>
        <v>2.48</v>
      </c>
      <c r="L64" s="37"/>
      <c r="M64" s="131" t="s">
        <v>194</v>
      </c>
      <c r="N64" s="72"/>
      <c r="O64" s="72"/>
      <c r="P64" s="132" t="s">
        <v>234</v>
      </c>
      <c r="Q64" s="6" t="s">
        <v>259</v>
      </c>
      <c r="R64" s="6" t="s">
        <v>144</v>
      </c>
      <c r="S64" s="6" t="s">
        <v>220</v>
      </c>
      <c r="T64" s="133"/>
      <c r="U64" s="130" t="s">
        <v>154</v>
      </c>
      <c r="V64" s="37"/>
      <c r="W64" s="131">
        <v>1000</v>
      </c>
      <c r="X64" s="134"/>
      <c r="Y64" s="140" t="s">
        <v>208</v>
      </c>
      <c r="Z64" s="140"/>
      <c r="AA64" s="140"/>
      <c r="AB64" s="140"/>
      <c r="AC64" s="140"/>
      <c r="AD64" s="140"/>
      <c r="AE64" s="140"/>
      <c r="AF64" s="140"/>
      <c r="AG64" s="140" t="s">
        <v>209</v>
      </c>
      <c r="AH64" s="130">
        <v>3.3557046979865772</v>
      </c>
      <c r="AI64" s="128" t="s">
        <v>320</v>
      </c>
      <c r="AJ64" s="128"/>
      <c r="AK64" s="128"/>
      <c r="AL64" s="177">
        <f>PRODUCT(AN54)</f>
        <v>0.4355300859598854</v>
      </c>
      <c r="AM64" s="177">
        <v>0.27</v>
      </c>
      <c r="AN64" s="177">
        <f>PRODUCT(AL64-AM64)</f>
        <v>0.16553008595988539</v>
      </c>
      <c r="AO64" s="135"/>
      <c r="AP64" s="128"/>
      <c r="AQ64" s="138"/>
      <c r="AR64" s="23"/>
      <c r="AS64" s="23"/>
    </row>
    <row r="65" spans="1:45" ht="15" customHeight="1" x14ac:dyDescent="0.2">
      <c r="A65" s="2"/>
      <c r="B65" s="127">
        <v>2006</v>
      </c>
      <c r="C65" s="72" t="s">
        <v>63</v>
      </c>
      <c r="D65" s="128" t="s">
        <v>61</v>
      </c>
      <c r="E65" s="72"/>
      <c r="F65" s="72">
        <v>38</v>
      </c>
      <c r="G65" s="72">
        <v>27</v>
      </c>
      <c r="H65" s="129">
        <f t="shared" si="0"/>
        <v>0.25925925925925924</v>
      </c>
      <c r="I65" s="129">
        <f t="shared" si="1"/>
        <v>3.7037037037037035E-2</v>
      </c>
      <c r="J65" s="129">
        <f t="shared" si="2"/>
        <v>0.29629629629629628</v>
      </c>
      <c r="K65" s="130">
        <f t="shared" si="3"/>
        <v>0.92592592592592593</v>
      </c>
      <c r="L65" s="37"/>
      <c r="M65" s="131" t="s">
        <v>128</v>
      </c>
      <c r="N65" s="72"/>
      <c r="O65" s="72"/>
      <c r="P65" s="132" t="s">
        <v>235</v>
      </c>
      <c r="Q65" s="132" t="s">
        <v>258</v>
      </c>
      <c r="R65" s="132" t="s">
        <v>275</v>
      </c>
      <c r="S65" s="132" t="s">
        <v>220</v>
      </c>
      <c r="T65" s="156"/>
      <c r="U65" s="144" t="s">
        <v>120</v>
      </c>
      <c r="V65" s="37"/>
      <c r="W65" s="139"/>
      <c r="X65" s="134"/>
      <c r="Y65" s="134"/>
      <c r="Z65" s="128"/>
      <c r="AA65" s="128"/>
      <c r="AB65" s="128"/>
      <c r="AC65" s="134"/>
      <c r="AD65" s="128"/>
      <c r="AE65" s="128"/>
      <c r="AF65" s="128"/>
      <c r="AG65" s="134"/>
      <c r="AH65" s="138"/>
      <c r="AI65" s="128"/>
      <c r="AJ65" s="128"/>
      <c r="AK65" s="128"/>
      <c r="AL65" s="128"/>
      <c r="AM65" s="134"/>
      <c r="AN65" s="128"/>
      <c r="AO65" s="128"/>
      <c r="AP65" s="128"/>
      <c r="AQ65" s="138"/>
      <c r="AR65" s="23"/>
      <c r="AS65" s="23"/>
    </row>
    <row r="66" spans="1:45" ht="15" customHeight="1" x14ac:dyDescent="0.2">
      <c r="A66" s="2"/>
      <c r="B66" s="127">
        <v>2007</v>
      </c>
      <c r="C66" s="72" t="s">
        <v>54</v>
      </c>
      <c r="D66" s="128" t="s">
        <v>61</v>
      </c>
      <c r="E66" s="72"/>
      <c r="F66" s="72">
        <v>39</v>
      </c>
      <c r="G66" s="72">
        <v>2</v>
      </c>
      <c r="H66" s="129">
        <f>PRODUCT((F25+G25)/E25)</f>
        <v>0</v>
      </c>
      <c r="I66" s="129">
        <f>PRODUCT(H25/E25)</f>
        <v>0</v>
      </c>
      <c r="J66" s="129">
        <f>PRODUCT(F25+G25+H25)/E25</f>
        <v>0</v>
      </c>
      <c r="K66" s="130">
        <f>PRODUCT(I25/E25)</f>
        <v>1</v>
      </c>
      <c r="L66" s="37"/>
      <c r="M66" s="131" t="s">
        <v>130</v>
      </c>
      <c r="N66" s="72"/>
      <c r="O66" s="72"/>
      <c r="P66" s="6" t="s">
        <v>236</v>
      </c>
      <c r="Q66" s="132" t="s">
        <v>260</v>
      </c>
      <c r="R66" s="132" t="s">
        <v>139</v>
      </c>
      <c r="S66" s="132" t="s">
        <v>154</v>
      </c>
      <c r="T66" s="133"/>
      <c r="U66" s="130" t="s">
        <v>249</v>
      </c>
      <c r="V66" s="37"/>
      <c r="W66" s="131"/>
      <c r="X66" s="134"/>
      <c r="Y66" s="134"/>
      <c r="Z66" s="128"/>
      <c r="AA66" s="128"/>
      <c r="AB66" s="128"/>
      <c r="AC66" s="134"/>
      <c r="AD66" s="128"/>
      <c r="AE66" s="128"/>
      <c r="AF66" s="128"/>
      <c r="AG66" s="134"/>
      <c r="AH66" s="138"/>
      <c r="AI66" s="128"/>
      <c r="AJ66" s="128"/>
      <c r="AK66" s="128"/>
      <c r="AL66" s="128"/>
      <c r="AM66" s="134"/>
      <c r="AN66" s="128"/>
      <c r="AO66" s="128"/>
      <c r="AP66" s="128"/>
      <c r="AQ66" s="138"/>
      <c r="AR66" s="23"/>
      <c r="AS66" s="23"/>
    </row>
    <row r="67" spans="1:45" ht="15" customHeight="1" x14ac:dyDescent="0.2">
      <c r="A67" s="2"/>
      <c r="B67" s="127">
        <v>2008</v>
      </c>
      <c r="C67" s="72"/>
      <c r="D67" s="128"/>
      <c r="E67" s="72"/>
      <c r="F67" s="72">
        <v>40</v>
      </c>
      <c r="G67" s="72"/>
      <c r="H67" s="129"/>
      <c r="I67" s="129"/>
      <c r="J67" s="129"/>
      <c r="K67" s="130"/>
      <c r="L67" s="37"/>
      <c r="M67" s="131" t="s">
        <v>132</v>
      </c>
      <c r="N67" s="72"/>
      <c r="O67" s="72"/>
      <c r="P67" s="132" t="s">
        <v>111</v>
      </c>
      <c r="Q67" s="132" t="s">
        <v>236</v>
      </c>
      <c r="R67" s="132" t="s">
        <v>276</v>
      </c>
      <c r="S67" s="132" t="s">
        <v>221</v>
      </c>
      <c r="T67" s="133"/>
      <c r="U67" s="130" t="s">
        <v>173</v>
      </c>
      <c r="V67" s="37"/>
      <c r="W67" s="131"/>
      <c r="X67" s="134"/>
      <c r="Y67" s="134"/>
      <c r="Z67" s="128"/>
      <c r="AA67" s="128"/>
      <c r="AB67" s="128"/>
      <c r="AC67" s="134"/>
      <c r="AD67" s="128"/>
      <c r="AE67" s="128"/>
      <c r="AF67" s="128"/>
      <c r="AG67" s="134"/>
      <c r="AH67" s="138"/>
      <c r="AI67" s="128"/>
      <c r="AJ67" s="128"/>
      <c r="AK67" s="128"/>
      <c r="AL67" s="128"/>
      <c r="AM67" s="134"/>
      <c r="AN67" s="128"/>
      <c r="AO67" s="128"/>
      <c r="AP67" s="128"/>
      <c r="AQ67" s="138"/>
      <c r="AR67" s="23"/>
      <c r="AS67" s="23"/>
    </row>
    <row r="68" spans="1:45" ht="15" customHeight="1" x14ac:dyDescent="0.2">
      <c r="A68" s="2"/>
      <c r="B68" s="127">
        <v>2009</v>
      </c>
      <c r="C68" s="72"/>
      <c r="D68" s="128"/>
      <c r="E68" s="72"/>
      <c r="F68" s="72">
        <v>41</v>
      </c>
      <c r="G68" s="72"/>
      <c r="H68" s="129"/>
      <c r="I68" s="129"/>
      <c r="J68" s="129"/>
      <c r="K68" s="130"/>
      <c r="L68" s="37"/>
      <c r="M68" s="131" t="s">
        <v>134</v>
      </c>
      <c r="N68" s="72"/>
      <c r="O68" s="72"/>
      <c r="P68" s="132" t="s">
        <v>237</v>
      </c>
      <c r="Q68" s="132" t="s">
        <v>261</v>
      </c>
      <c r="R68" s="132" t="s">
        <v>166</v>
      </c>
      <c r="S68" s="132" t="s">
        <v>152</v>
      </c>
      <c r="T68" s="133"/>
      <c r="U68" s="130" t="s">
        <v>178</v>
      </c>
      <c r="V68" s="37"/>
      <c r="W68" s="131"/>
      <c r="X68" s="134"/>
      <c r="Y68" s="134"/>
      <c r="Z68" s="128"/>
      <c r="AA68" s="128"/>
      <c r="AB68" s="128"/>
      <c r="AC68" s="134"/>
      <c r="AD68" s="128"/>
      <c r="AE68" s="128"/>
      <c r="AF68" s="128"/>
      <c r="AG68" s="134"/>
      <c r="AH68" s="138"/>
      <c r="AI68" s="128"/>
      <c r="AJ68" s="128"/>
      <c r="AK68" s="128"/>
      <c r="AL68" s="128"/>
      <c r="AM68" s="134"/>
      <c r="AN68" s="128"/>
      <c r="AO68" s="128"/>
      <c r="AP68" s="128"/>
      <c r="AQ68" s="138"/>
      <c r="AR68" s="23"/>
      <c r="AS68" s="23"/>
    </row>
    <row r="69" spans="1:45" ht="15" customHeight="1" x14ac:dyDescent="0.2">
      <c r="A69" s="2"/>
      <c r="B69" s="127">
        <v>2010</v>
      </c>
      <c r="C69" s="72" t="s">
        <v>53</v>
      </c>
      <c r="D69" s="128" t="s">
        <v>61</v>
      </c>
      <c r="E69" s="72"/>
      <c r="F69" s="72">
        <v>42</v>
      </c>
      <c r="G69" s="72">
        <v>8</v>
      </c>
      <c r="H69" s="129">
        <f>PRODUCT((F29+G29)/E29)</f>
        <v>1.125</v>
      </c>
      <c r="I69" s="129">
        <f>PRODUCT(H29/E29)</f>
        <v>0.125</v>
      </c>
      <c r="J69" s="129">
        <f>PRODUCT(F29+G29+H29)/E29</f>
        <v>1.25</v>
      </c>
      <c r="K69" s="130">
        <f>PRODUCT(I29/E29)</f>
        <v>2</v>
      </c>
      <c r="L69" s="37"/>
      <c r="M69" s="131" t="s">
        <v>136</v>
      </c>
      <c r="N69" s="72"/>
      <c r="O69" s="72"/>
      <c r="P69" s="132" t="s">
        <v>238</v>
      </c>
      <c r="Q69" s="132" t="s">
        <v>262</v>
      </c>
      <c r="R69" s="132" t="s">
        <v>277</v>
      </c>
      <c r="S69" s="132" t="s">
        <v>222</v>
      </c>
      <c r="T69" s="133"/>
      <c r="U69" s="130" t="s">
        <v>224</v>
      </c>
      <c r="V69" s="37"/>
      <c r="W69" s="131"/>
      <c r="X69" s="134"/>
      <c r="Y69" s="134"/>
      <c r="Z69" s="128"/>
      <c r="AA69" s="128"/>
      <c r="AB69" s="128"/>
      <c r="AC69" s="134"/>
      <c r="AD69" s="128"/>
      <c r="AE69" s="128"/>
      <c r="AF69" s="128"/>
      <c r="AG69" s="134"/>
      <c r="AH69" s="138"/>
      <c r="AI69" s="128"/>
      <c r="AJ69" s="128"/>
      <c r="AK69" s="128"/>
      <c r="AL69" s="128"/>
      <c r="AM69" s="134"/>
      <c r="AN69" s="128"/>
      <c r="AO69" s="128"/>
      <c r="AP69" s="128"/>
      <c r="AQ69" s="138"/>
      <c r="AR69" s="23"/>
      <c r="AS69" s="23"/>
    </row>
    <row r="70" spans="1:45" ht="15" customHeight="1" x14ac:dyDescent="0.2">
      <c r="A70" s="2"/>
      <c r="B70" s="127">
        <v>2011</v>
      </c>
      <c r="C70" s="72"/>
      <c r="D70" s="128"/>
      <c r="E70" s="72"/>
      <c r="F70" s="72">
        <v>43</v>
      </c>
      <c r="G70" s="72"/>
      <c r="H70" s="129"/>
      <c r="I70" s="129"/>
      <c r="J70" s="129"/>
      <c r="K70" s="130"/>
      <c r="L70" s="37"/>
      <c r="M70" s="131" t="s">
        <v>138</v>
      </c>
      <c r="N70" s="72"/>
      <c r="O70" s="72"/>
      <c r="P70" s="132" t="s">
        <v>239</v>
      </c>
      <c r="Q70" s="132" t="s">
        <v>235</v>
      </c>
      <c r="R70" s="132" t="s">
        <v>278</v>
      </c>
      <c r="S70" s="132" t="s">
        <v>175</v>
      </c>
      <c r="T70" s="133"/>
      <c r="U70" s="130" t="s">
        <v>170</v>
      </c>
      <c r="V70" s="37"/>
      <c r="W70" s="131"/>
      <c r="X70" s="134"/>
      <c r="Y70" s="134"/>
      <c r="Z70" s="128"/>
      <c r="AA70" s="128"/>
      <c r="AB70" s="128"/>
      <c r="AC70" s="134"/>
      <c r="AD70" s="128"/>
      <c r="AE70" s="128"/>
      <c r="AF70" s="128"/>
      <c r="AG70" s="134"/>
      <c r="AH70" s="138"/>
      <c r="AI70" s="128"/>
      <c r="AJ70" s="128"/>
      <c r="AK70" s="128"/>
      <c r="AL70" s="128"/>
      <c r="AM70" s="134"/>
      <c r="AN70" s="128"/>
      <c r="AO70" s="128"/>
      <c r="AP70" s="128"/>
      <c r="AQ70" s="138"/>
      <c r="AR70" s="23"/>
      <c r="AS70" s="23"/>
    </row>
    <row r="71" spans="1:45" ht="15" customHeight="1" x14ac:dyDescent="0.2">
      <c r="A71" s="2"/>
      <c r="B71" s="127">
        <v>2012</v>
      </c>
      <c r="C71" s="72"/>
      <c r="D71" s="128"/>
      <c r="E71" s="72"/>
      <c r="F71" s="72">
        <v>44</v>
      </c>
      <c r="G71" s="72"/>
      <c r="H71" s="129"/>
      <c r="I71" s="129"/>
      <c r="J71" s="129"/>
      <c r="K71" s="130"/>
      <c r="L71" s="37"/>
      <c r="M71" s="131" t="s">
        <v>141</v>
      </c>
      <c r="N71" s="72"/>
      <c r="O71" s="72"/>
      <c r="P71" s="132" t="s">
        <v>234</v>
      </c>
      <c r="Q71" s="132" t="s">
        <v>263</v>
      </c>
      <c r="R71" s="132" t="s">
        <v>165</v>
      </c>
      <c r="S71" s="132" t="s">
        <v>223</v>
      </c>
      <c r="T71" s="133"/>
      <c r="U71" s="130" t="s">
        <v>250</v>
      </c>
      <c r="V71" s="37"/>
      <c r="W71" s="131"/>
      <c r="X71" s="134"/>
      <c r="Y71" s="134"/>
      <c r="Z71" s="128"/>
      <c r="AA71" s="128"/>
      <c r="AB71" s="128"/>
      <c r="AC71" s="134"/>
      <c r="AD71" s="128"/>
      <c r="AE71" s="128"/>
      <c r="AF71" s="128"/>
      <c r="AG71" s="134"/>
      <c r="AH71" s="138"/>
      <c r="AI71" s="128"/>
      <c r="AJ71" s="128"/>
      <c r="AK71" s="128"/>
      <c r="AL71" s="128"/>
      <c r="AM71" s="134"/>
      <c r="AN71" s="128"/>
      <c r="AO71" s="128"/>
      <c r="AP71" s="128"/>
      <c r="AQ71" s="138"/>
      <c r="AR71" s="23"/>
      <c r="AS71" s="23"/>
    </row>
    <row r="72" spans="1:45" ht="15" customHeight="1" x14ac:dyDescent="0.2">
      <c r="A72" s="2"/>
      <c r="B72" s="127">
        <v>2013</v>
      </c>
      <c r="C72" s="72" t="s">
        <v>52</v>
      </c>
      <c r="D72" s="128" t="s">
        <v>61</v>
      </c>
      <c r="E72" s="72"/>
      <c r="F72" s="72">
        <v>45</v>
      </c>
      <c r="G72" s="72">
        <v>1</v>
      </c>
      <c r="H72" s="143">
        <f>PRODUCT((F34+G34)/E34)</f>
        <v>2</v>
      </c>
      <c r="I72" s="129">
        <f>PRODUCT(H34/E34)</f>
        <v>0</v>
      </c>
      <c r="J72" s="129">
        <f>PRODUCT(F34+G34+H34)/E34</f>
        <v>2</v>
      </c>
      <c r="K72" s="144">
        <f>PRODUCT(I34/E34)</f>
        <v>5</v>
      </c>
      <c r="L72" s="37"/>
      <c r="M72" s="131" t="s">
        <v>143</v>
      </c>
      <c r="N72" s="72"/>
      <c r="O72" s="72"/>
      <c r="P72" s="132" t="s">
        <v>122</v>
      </c>
      <c r="Q72" s="132" t="s">
        <v>263</v>
      </c>
      <c r="R72" s="132" t="s">
        <v>279</v>
      </c>
      <c r="S72" s="132" t="s">
        <v>178</v>
      </c>
      <c r="T72" s="133"/>
      <c r="U72" s="130" t="s">
        <v>150</v>
      </c>
      <c r="V72" s="37"/>
      <c r="W72" s="131"/>
      <c r="X72" s="134"/>
      <c r="Y72" s="134"/>
      <c r="Z72" s="128"/>
      <c r="AA72" s="128"/>
      <c r="AB72" s="128"/>
      <c r="AC72" s="134"/>
      <c r="AD72" s="128"/>
      <c r="AE72" s="128"/>
      <c r="AF72" s="128"/>
      <c r="AG72" s="134"/>
      <c r="AH72" s="138"/>
      <c r="AI72" s="128"/>
      <c r="AJ72" s="128"/>
      <c r="AK72" s="128"/>
      <c r="AL72" s="128"/>
      <c r="AM72" s="134"/>
      <c r="AN72" s="128"/>
      <c r="AO72" s="128"/>
      <c r="AP72" s="128"/>
      <c r="AQ72" s="138"/>
      <c r="AR72" s="23"/>
      <c r="AS72" s="23"/>
    </row>
    <row r="73" spans="1:45" ht="15" customHeight="1" x14ac:dyDescent="0.2">
      <c r="A73" s="2"/>
      <c r="B73" s="127">
        <v>2014</v>
      </c>
      <c r="C73" s="72"/>
      <c r="D73" s="128"/>
      <c r="E73" s="72"/>
      <c r="F73" s="72">
        <v>46</v>
      </c>
      <c r="G73" s="72"/>
      <c r="H73" s="129"/>
      <c r="I73" s="129"/>
      <c r="J73" s="129"/>
      <c r="K73" s="130"/>
      <c r="L73" s="37"/>
      <c r="M73" s="131" t="s">
        <v>146</v>
      </c>
      <c r="N73" s="72"/>
      <c r="O73" s="72"/>
      <c r="P73" s="132" t="s">
        <v>122</v>
      </c>
      <c r="Q73" s="132" t="s">
        <v>264</v>
      </c>
      <c r="R73" s="132" t="s">
        <v>280</v>
      </c>
      <c r="S73" s="132" t="s">
        <v>224</v>
      </c>
      <c r="T73" s="133"/>
      <c r="U73" s="130" t="s">
        <v>172</v>
      </c>
      <c r="V73" s="37"/>
      <c r="W73" s="131"/>
      <c r="X73" s="134"/>
      <c r="Y73" s="134"/>
      <c r="Z73" s="128"/>
      <c r="AA73" s="128"/>
      <c r="AB73" s="128"/>
      <c r="AC73" s="134"/>
      <c r="AD73" s="128"/>
      <c r="AE73" s="128"/>
      <c r="AF73" s="128"/>
      <c r="AG73" s="134"/>
      <c r="AH73" s="138"/>
      <c r="AI73" s="128"/>
      <c r="AJ73" s="128"/>
      <c r="AK73" s="128"/>
      <c r="AL73" s="128"/>
      <c r="AM73" s="134"/>
      <c r="AN73" s="128"/>
      <c r="AO73" s="128"/>
      <c r="AP73" s="128"/>
      <c r="AQ73" s="138"/>
      <c r="AR73" s="23"/>
      <c r="AS73" s="23"/>
    </row>
    <row r="74" spans="1:45" ht="15" customHeight="1" x14ac:dyDescent="0.2">
      <c r="A74" s="2"/>
      <c r="B74" s="127">
        <v>2015</v>
      </c>
      <c r="C74" s="72"/>
      <c r="D74" s="128"/>
      <c r="E74" s="72"/>
      <c r="F74" s="72">
        <v>47</v>
      </c>
      <c r="G74" s="72"/>
      <c r="H74" s="129"/>
      <c r="I74" s="129"/>
      <c r="J74" s="129"/>
      <c r="K74" s="130"/>
      <c r="L74" s="37"/>
      <c r="M74" s="131" t="s">
        <v>149</v>
      </c>
      <c r="N74" s="72"/>
      <c r="O74" s="72"/>
      <c r="P74" s="132" t="s">
        <v>240</v>
      </c>
      <c r="Q74" s="132" t="s">
        <v>265</v>
      </c>
      <c r="R74" s="132" t="s">
        <v>281</v>
      </c>
      <c r="S74" s="132" t="s">
        <v>177</v>
      </c>
      <c r="T74" s="133"/>
      <c r="U74" s="130" t="s">
        <v>181</v>
      </c>
      <c r="V74" s="37"/>
      <c r="W74" s="131"/>
      <c r="X74" s="134"/>
      <c r="Y74" s="134"/>
      <c r="Z74" s="128"/>
      <c r="AA74" s="128"/>
      <c r="AB74" s="128"/>
      <c r="AC74" s="134"/>
      <c r="AD74" s="128"/>
      <c r="AE74" s="128"/>
      <c r="AF74" s="128"/>
      <c r="AG74" s="134"/>
      <c r="AH74" s="138"/>
      <c r="AI74" s="128"/>
      <c r="AJ74" s="128"/>
      <c r="AK74" s="128"/>
      <c r="AL74" s="128"/>
      <c r="AM74" s="134"/>
      <c r="AN74" s="128"/>
      <c r="AO74" s="128"/>
      <c r="AP74" s="128"/>
      <c r="AQ74" s="138"/>
      <c r="AR74" s="23"/>
      <c r="AS74" s="23"/>
    </row>
    <row r="75" spans="1:45" ht="15" customHeight="1" x14ac:dyDescent="0.2">
      <c r="A75" s="2"/>
      <c r="B75" s="127">
        <v>2016</v>
      </c>
      <c r="C75" s="72" t="s">
        <v>56</v>
      </c>
      <c r="D75" s="128" t="s">
        <v>61</v>
      </c>
      <c r="E75" s="72"/>
      <c r="F75" s="72">
        <v>48</v>
      </c>
      <c r="G75" s="72">
        <v>1</v>
      </c>
      <c r="H75" s="129">
        <f>PRODUCT((F38+G38)/E38)</f>
        <v>1</v>
      </c>
      <c r="I75" s="129">
        <f>PRODUCT(H38/E38)</f>
        <v>0</v>
      </c>
      <c r="J75" s="129">
        <f>PRODUCT(F38+G38+H38)/E38</f>
        <v>1</v>
      </c>
      <c r="K75" s="130">
        <f>PRODUCT(I38/E38)</f>
        <v>3</v>
      </c>
      <c r="L75" s="37"/>
      <c r="M75" s="131" t="s">
        <v>151</v>
      </c>
      <c r="N75" s="72"/>
      <c r="O75" s="72"/>
      <c r="P75" s="132" t="s">
        <v>180</v>
      </c>
      <c r="Q75" s="132" t="s">
        <v>238</v>
      </c>
      <c r="R75" s="132" t="s">
        <v>282</v>
      </c>
      <c r="S75" s="132" t="s">
        <v>153</v>
      </c>
      <c r="T75" s="133"/>
      <c r="U75" s="130" t="s">
        <v>219</v>
      </c>
      <c r="V75" s="37"/>
      <c r="W75" s="131"/>
      <c r="X75" s="134"/>
      <c r="Y75" s="134"/>
      <c r="Z75" s="128"/>
      <c r="AA75" s="128"/>
      <c r="AB75" s="128"/>
      <c r="AC75" s="134"/>
      <c r="AD75" s="128"/>
      <c r="AE75" s="128"/>
      <c r="AF75" s="128"/>
      <c r="AG75" s="134"/>
      <c r="AH75" s="138"/>
      <c r="AI75" s="128"/>
      <c r="AJ75" s="128"/>
      <c r="AK75" s="128"/>
      <c r="AL75" s="128"/>
      <c r="AM75" s="134"/>
      <c r="AN75" s="128"/>
      <c r="AO75" s="128"/>
      <c r="AP75" s="128"/>
      <c r="AQ75" s="138"/>
      <c r="AR75" s="23"/>
      <c r="AS75" s="23"/>
    </row>
    <row r="76" spans="1:45" ht="15" customHeight="1" x14ac:dyDescent="0.2">
      <c r="A76" s="2"/>
      <c r="B76" s="127"/>
      <c r="C76" s="72"/>
      <c r="D76" s="128"/>
      <c r="E76" s="72"/>
      <c r="F76" s="72"/>
      <c r="G76" s="72"/>
      <c r="H76" s="129"/>
      <c r="I76" s="129"/>
      <c r="J76" s="129"/>
      <c r="K76" s="130"/>
      <c r="L76" s="37"/>
      <c r="M76" s="131"/>
      <c r="N76" s="72"/>
      <c r="O76" s="72"/>
      <c r="P76" s="132"/>
      <c r="Q76" s="132"/>
      <c r="R76" s="132"/>
      <c r="S76" s="132"/>
      <c r="T76" s="133"/>
      <c r="U76" s="130"/>
      <c r="V76" s="37"/>
      <c r="W76" s="131"/>
      <c r="X76" s="134"/>
      <c r="Y76" s="134"/>
      <c r="Z76" s="128"/>
      <c r="AA76" s="128"/>
      <c r="AB76" s="128"/>
      <c r="AC76" s="134"/>
      <c r="AD76" s="128"/>
      <c r="AE76" s="128"/>
      <c r="AF76" s="128"/>
      <c r="AG76" s="134"/>
      <c r="AH76" s="138"/>
      <c r="AI76" s="128"/>
      <c r="AJ76" s="128"/>
      <c r="AK76" s="128"/>
      <c r="AL76" s="128"/>
      <c r="AM76" s="134"/>
      <c r="AN76" s="128"/>
      <c r="AO76" s="128"/>
      <c r="AP76" s="128"/>
      <c r="AQ76" s="138"/>
      <c r="AR76" s="23"/>
      <c r="AS76" s="23"/>
    </row>
    <row r="77" spans="1:45" ht="15" customHeight="1" x14ac:dyDescent="0.2">
      <c r="A77" s="2"/>
      <c r="B77" s="119" t="s">
        <v>313</v>
      </c>
      <c r="C77" s="120"/>
      <c r="D77" s="123"/>
      <c r="E77" s="120"/>
      <c r="F77" s="120"/>
      <c r="G77" s="120"/>
      <c r="H77" s="178"/>
      <c r="I77" s="178"/>
      <c r="J77" s="178"/>
      <c r="K77" s="179"/>
      <c r="L77" s="37"/>
      <c r="M77" s="119" t="s">
        <v>314</v>
      </c>
      <c r="N77" s="120"/>
      <c r="O77" s="123"/>
      <c r="P77" s="120"/>
      <c r="Q77" s="120"/>
      <c r="R77" s="120"/>
      <c r="S77" s="178"/>
      <c r="T77" s="178"/>
      <c r="U77" s="179"/>
      <c r="V77" s="37"/>
      <c r="W77" s="131"/>
      <c r="X77" s="134"/>
      <c r="Y77" s="134"/>
      <c r="Z77" s="128"/>
      <c r="AA77" s="128"/>
      <c r="AB77" s="128"/>
      <c r="AC77" s="134"/>
      <c r="AD77" s="128"/>
      <c r="AE77" s="128"/>
      <c r="AF77" s="128"/>
      <c r="AG77" s="134"/>
      <c r="AH77" s="138"/>
      <c r="AI77" s="128"/>
      <c r="AJ77" s="128"/>
      <c r="AK77" s="128"/>
      <c r="AL77" s="128"/>
      <c r="AM77" s="134"/>
      <c r="AN77" s="128"/>
      <c r="AO77" s="128"/>
      <c r="AP77" s="128"/>
      <c r="AQ77" s="138"/>
      <c r="AR77" s="23"/>
      <c r="AS77" s="23"/>
    </row>
    <row r="78" spans="1:45" ht="15" customHeight="1" x14ac:dyDescent="0.2">
      <c r="A78" s="2"/>
      <c r="B78" s="131">
        <v>3098</v>
      </c>
      <c r="C78" s="140" t="s">
        <v>323</v>
      </c>
      <c r="D78" s="128"/>
      <c r="E78" s="72"/>
      <c r="F78" s="72"/>
      <c r="G78" s="72"/>
      <c r="H78" s="129"/>
      <c r="I78" s="129"/>
      <c r="J78" s="129"/>
      <c r="K78" s="130"/>
      <c r="L78" s="37"/>
      <c r="M78" s="131"/>
      <c r="N78" s="140"/>
      <c r="O78" s="72"/>
      <c r="P78" s="72"/>
      <c r="Q78" s="72"/>
      <c r="R78" s="72"/>
      <c r="S78" s="72"/>
      <c r="T78" s="129"/>
      <c r="U78" s="130"/>
      <c r="V78" s="37"/>
      <c r="W78" s="131"/>
      <c r="X78" s="134"/>
      <c r="Y78" s="134"/>
      <c r="Z78" s="128"/>
      <c r="AA78" s="128"/>
      <c r="AB78" s="128"/>
      <c r="AC78" s="134"/>
      <c r="AD78" s="128"/>
      <c r="AE78" s="128"/>
      <c r="AF78" s="128"/>
      <c r="AG78" s="134"/>
      <c r="AH78" s="138"/>
      <c r="AI78" s="128"/>
      <c r="AJ78" s="128"/>
      <c r="AK78" s="128"/>
      <c r="AL78" s="128"/>
      <c r="AM78" s="134"/>
      <c r="AN78" s="128"/>
      <c r="AO78" s="128"/>
      <c r="AP78" s="128"/>
      <c r="AQ78" s="138"/>
      <c r="AR78" s="23"/>
      <c r="AS78" s="23"/>
    </row>
    <row r="79" spans="1:45" ht="15" customHeight="1" x14ac:dyDescent="0.2">
      <c r="A79" s="2"/>
      <c r="B79" s="127"/>
      <c r="C79" s="72"/>
      <c r="D79" s="128"/>
      <c r="E79" s="72"/>
      <c r="F79" s="72"/>
      <c r="G79" s="72"/>
      <c r="H79" s="129"/>
      <c r="I79" s="129"/>
      <c r="J79" s="129"/>
      <c r="K79" s="130"/>
      <c r="L79" s="37"/>
      <c r="M79" s="131"/>
      <c r="N79" s="140"/>
      <c r="O79" s="72"/>
      <c r="P79" s="72"/>
      <c r="Q79" s="72"/>
      <c r="R79" s="72"/>
      <c r="S79" s="72"/>
      <c r="T79" s="129"/>
      <c r="U79" s="130"/>
      <c r="V79" s="37"/>
      <c r="W79" s="131"/>
      <c r="X79" s="134"/>
      <c r="Y79" s="134"/>
      <c r="Z79" s="128"/>
      <c r="AA79" s="128"/>
      <c r="AB79" s="128"/>
      <c r="AC79" s="134"/>
      <c r="AD79" s="128"/>
      <c r="AE79" s="128"/>
      <c r="AF79" s="128"/>
      <c r="AG79" s="134"/>
      <c r="AH79" s="138"/>
      <c r="AI79" s="128"/>
      <c r="AJ79" s="128"/>
      <c r="AK79" s="128"/>
      <c r="AL79" s="128"/>
      <c r="AM79" s="134"/>
      <c r="AN79" s="128"/>
      <c r="AO79" s="128"/>
      <c r="AP79" s="128"/>
      <c r="AQ79" s="138"/>
      <c r="AR79" s="23"/>
      <c r="AS79" s="23"/>
    </row>
    <row r="80" spans="1:45" ht="15" customHeight="1" x14ac:dyDescent="0.2">
      <c r="A80" s="2"/>
      <c r="B80" s="119" t="s">
        <v>315</v>
      </c>
      <c r="C80" s="120"/>
      <c r="D80" s="123"/>
      <c r="E80" s="120"/>
      <c r="F80" s="120"/>
      <c r="G80" s="120"/>
      <c r="H80" s="178"/>
      <c r="I80" s="178"/>
      <c r="J80" s="178"/>
      <c r="K80" s="179"/>
      <c r="L80" s="37"/>
      <c r="M80" s="131"/>
      <c r="N80" s="140"/>
      <c r="O80" s="72"/>
      <c r="P80" s="72"/>
      <c r="Q80" s="72"/>
      <c r="R80" s="72"/>
      <c r="S80" s="72"/>
      <c r="T80" s="129"/>
      <c r="U80" s="130"/>
      <c r="V80" s="37"/>
      <c r="W80" s="131"/>
      <c r="X80" s="134"/>
      <c r="Y80" s="134"/>
      <c r="Z80" s="128"/>
      <c r="AA80" s="128"/>
      <c r="AB80" s="128"/>
      <c r="AC80" s="134"/>
      <c r="AD80" s="128"/>
      <c r="AE80" s="128"/>
      <c r="AF80" s="128"/>
      <c r="AG80" s="134"/>
      <c r="AH80" s="138"/>
      <c r="AI80" s="128"/>
      <c r="AJ80" s="128"/>
      <c r="AK80" s="128"/>
      <c r="AL80" s="128"/>
      <c r="AM80" s="134"/>
      <c r="AN80" s="128"/>
      <c r="AO80" s="128"/>
      <c r="AP80" s="128"/>
      <c r="AQ80" s="138"/>
      <c r="AR80" s="23"/>
      <c r="AS80" s="23"/>
    </row>
    <row r="81" spans="1:45" ht="15" customHeight="1" x14ac:dyDescent="0.2">
      <c r="A81" s="2"/>
      <c r="B81" s="131">
        <v>4580</v>
      </c>
      <c r="C81" s="140" t="s">
        <v>322</v>
      </c>
      <c r="D81" s="128"/>
      <c r="E81" s="72"/>
      <c r="F81" s="72"/>
      <c r="G81" s="72"/>
      <c r="H81" s="129"/>
      <c r="I81" s="129"/>
      <c r="J81" s="129"/>
      <c r="K81" s="130"/>
      <c r="L81" s="37"/>
      <c r="M81" s="131"/>
      <c r="N81" s="128"/>
      <c r="O81" s="72"/>
      <c r="P81" s="72"/>
      <c r="Q81" s="72"/>
      <c r="R81" s="72"/>
      <c r="S81" s="72"/>
      <c r="T81" s="129"/>
      <c r="U81" s="130"/>
      <c r="V81" s="37"/>
      <c r="W81" s="131"/>
      <c r="X81" s="134"/>
      <c r="Y81" s="134"/>
      <c r="Z81" s="128"/>
      <c r="AA81" s="128"/>
      <c r="AB81" s="128"/>
      <c r="AC81" s="134"/>
      <c r="AD81" s="128"/>
      <c r="AE81" s="128"/>
      <c r="AF81" s="128"/>
      <c r="AG81" s="134"/>
      <c r="AH81" s="138"/>
      <c r="AI81" s="128"/>
      <c r="AJ81" s="128"/>
      <c r="AK81" s="128"/>
      <c r="AL81" s="128"/>
      <c r="AM81" s="134"/>
      <c r="AN81" s="128"/>
      <c r="AO81" s="128"/>
      <c r="AP81" s="128"/>
      <c r="AQ81" s="138"/>
      <c r="AR81" s="23"/>
      <c r="AS81" s="23"/>
    </row>
    <row r="82" spans="1:45" ht="15" customHeight="1" x14ac:dyDescent="0.2">
      <c r="A82" s="2"/>
      <c r="B82" s="127"/>
      <c r="C82" s="72"/>
      <c r="D82" s="128"/>
      <c r="E82" s="72"/>
      <c r="F82" s="72"/>
      <c r="G82" s="72"/>
      <c r="H82" s="129"/>
      <c r="I82" s="129"/>
      <c r="J82" s="129"/>
      <c r="K82" s="130"/>
      <c r="L82" s="37"/>
      <c r="M82" s="131"/>
      <c r="N82" s="72"/>
      <c r="O82" s="72"/>
      <c r="P82" s="72"/>
      <c r="Q82" s="72"/>
      <c r="R82" s="72"/>
      <c r="S82" s="72"/>
      <c r="T82" s="72"/>
      <c r="U82" s="130"/>
      <c r="V82" s="37"/>
      <c r="W82" s="131"/>
      <c r="X82" s="134"/>
      <c r="Y82" s="134"/>
      <c r="Z82" s="128"/>
      <c r="AA82" s="128"/>
      <c r="AB82" s="128"/>
      <c r="AC82" s="134"/>
      <c r="AD82" s="128"/>
      <c r="AE82" s="128"/>
      <c r="AF82" s="128"/>
      <c r="AG82" s="134"/>
      <c r="AH82" s="138"/>
      <c r="AI82" s="128"/>
      <c r="AJ82" s="128"/>
      <c r="AK82" s="128"/>
      <c r="AL82" s="128"/>
      <c r="AM82" s="134"/>
      <c r="AN82" s="128"/>
      <c r="AO82" s="128"/>
      <c r="AP82" s="128"/>
      <c r="AQ82" s="138"/>
      <c r="AR82" s="23"/>
      <c r="AS82" s="23"/>
    </row>
    <row r="83" spans="1:45" ht="15" customHeight="1" x14ac:dyDescent="0.2">
      <c r="A83" s="2"/>
      <c r="B83" s="180" t="s">
        <v>316</v>
      </c>
      <c r="C83" s="84" t="s">
        <v>317</v>
      </c>
      <c r="D83" s="84"/>
      <c r="E83" s="120" t="s">
        <v>3</v>
      </c>
      <c r="F83" s="120"/>
      <c r="G83" s="120" t="s">
        <v>318</v>
      </c>
      <c r="H83" s="178"/>
      <c r="I83" s="181" t="s">
        <v>319</v>
      </c>
      <c r="J83" s="178"/>
      <c r="K83" s="179"/>
      <c r="L83" s="37"/>
      <c r="M83" s="131"/>
      <c r="N83" s="72"/>
      <c r="O83" s="72"/>
      <c r="P83" s="72"/>
      <c r="Q83" s="72"/>
      <c r="R83" s="72"/>
      <c r="S83" s="72"/>
      <c r="T83" s="72"/>
      <c r="U83" s="130"/>
      <c r="V83" s="37"/>
      <c r="W83" s="131"/>
      <c r="X83" s="134"/>
      <c r="Y83" s="134"/>
      <c r="Z83" s="128"/>
      <c r="AA83" s="128"/>
      <c r="AB83" s="128"/>
      <c r="AC83" s="134"/>
      <c r="AD83" s="128"/>
      <c r="AE83" s="128"/>
      <c r="AF83" s="128"/>
      <c r="AG83" s="134"/>
      <c r="AH83" s="138"/>
      <c r="AI83" s="128"/>
      <c r="AJ83" s="128"/>
      <c r="AK83" s="128"/>
      <c r="AL83" s="128"/>
      <c r="AM83" s="134"/>
      <c r="AN83" s="128"/>
      <c r="AO83" s="128"/>
      <c r="AP83" s="128"/>
      <c r="AQ83" s="138"/>
      <c r="AR83" s="23"/>
      <c r="AS83" s="23"/>
    </row>
    <row r="84" spans="1:45" ht="15" customHeight="1" x14ac:dyDescent="0.2">
      <c r="A84" s="2"/>
      <c r="B84" s="182"/>
      <c r="C84" s="183" t="s">
        <v>321</v>
      </c>
      <c r="D84" s="72"/>
      <c r="E84" s="72">
        <v>426</v>
      </c>
      <c r="F84" s="72"/>
      <c r="G84" s="72">
        <v>1428.7793427230047</v>
      </c>
      <c r="H84" s="72"/>
      <c r="I84" s="129"/>
      <c r="J84" s="129"/>
      <c r="K84" s="130"/>
      <c r="L84" s="37"/>
      <c r="M84" s="131"/>
      <c r="N84" s="72"/>
      <c r="O84" s="72"/>
      <c r="P84" s="72"/>
      <c r="Q84" s="72"/>
      <c r="R84" s="72"/>
      <c r="S84" s="72"/>
      <c r="T84" s="72"/>
      <c r="U84" s="130"/>
      <c r="V84" s="37"/>
      <c r="W84" s="131"/>
      <c r="X84" s="134"/>
      <c r="Y84" s="134"/>
      <c r="Z84" s="128"/>
      <c r="AA84" s="128"/>
      <c r="AB84" s="128"/>
      <c r="AC84" s="134"/>
      <c r="AD84" s="128"/>
      <c r="AE84" s="128"/>
      <c r="AF84" s="128"/>
      <c r="AG84" s="134"/>
      <c r="AH84" s="138"/>
      <c r="AI84" s="128"/>
      <c r="AJ84" s="128"/>
      <c r="AK84" s="128"/>
      <c r="AL84" s="128"/>
      <c r="AM84" s="134"/>
      <c r="AN84" s="128"/>
      <c r="AO84" s="128"/>
      <c r="AP84" s="128"/>
      <c r="AQ84" s="138"/>
      <c r="AR84" s="23"/>
      <c r="AS84" s="23"/>
    </row>
    <row r="85" spans="1:45" ht="15" customHeight="1" x14ac:dyDescent="0.2">
      <c r="A85" s="2"/>
      <c r="B85" s="93"/>
      <c r="C85" s="160"/>
      <c r="D85" s="146"/>
      <c r="E85" s="160"/>
      <c r="F85" s="160"/>
      <c r="G85" s="160"/>
      <c r="H85" s="161"/>
      <c r="I85" s="161"/>
      <c r="J85" s="161"/>
      <c r="K85" s="162"/>
      <c r="L85" s="37"/>
      <c r="M85" s="163"/>
      <c r="N85" s="160"/>
      <c r="O85" s="160"/>
      <c r="P85" s="160"/>
      <c r="Q85" s="160"/>
      <c r="R85" s="161"/>
      <c r="S85" s="161"/>
      <c r="T85" s="161"/>
      <c r="U85" s="162"/>
      <c r="V85" s="37"/>
      <c r="W85" s="163"/>
      <c r="X85" s="164"/>
      <c r="Y85" s="164"/>
      <c r="Z85" s="146"/>
      <c r="AA85" s="146"/>
      <c r="AB85" s="146"/>
      <c r="AC85" s="164"/>
      <c r="AD85" s="146"/>
      <c r="AE85" s="146"/>
      <c r="AF85" s="146"/>
      <c r="AG85" s="164"/>
      <c r="AH85" s="149"/>
      <c r="AI85" s="146"/>
      <c r="AJ85" s="146"/>
      <c r="AK85" s="146"/>
      <c r="AL85" s="146"/>
      <c r="AM85" s="164"/>
      <c r="AN85" s="146"/>
      <c r="AO85" s="146"/>
      <c r="AP85" s="146"/>
      <c r="AQ85" s="149"/>
      <c r="AR85" s="23"/>
      <c r="AS85" s="2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150"/>
      <c r="AG86" s="151"/>
      <c r="AH86" s="151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8"/>
    </row>
    <row r="87" spans="1:45" ht="15" customHeight="1" x14ac:dyDescent="0.2">
      <c r="A87" s="2"/>
      <c r="B87" s="119" t="s">
        <v>157</v>
      </c>
      <c r="C87" s="120"/>
      <c r="D87" s="120"/>
      <c r="E87" s="120"/>
      <c r="F87" s="120" t="s">
        <v>124</v>
      </c>
      <c r="G87" s="120" t="s">
        <v>3</v>
      </c>
      <c r="H87" s="120" t="s">
        <v>5</v>
      </c>
      <c r="I87" s="120" t="s">
        <v>6</v>
      </c>
      <c r="J87" s="120" t="s">
        <v>125</v>
      </c>
      <c r="K87" s="121" t="s">
        <v>16</v>
      </c>
      <c r="L87" s="34"/>
      <c r="M87" s="122" t="s">
        <v>126</v>
      </c>
      <c r="N87" s="123"/>
      <c r="O87" s="123"/>
      <c r="P87" s="120" t="s">
        <v>3</v>
      </c>
      <c r="Q87" s="120" t="s">
        <v>5</v>
      </c>
      <c r="R87" s="120" t="s">
        <v>6</v>
      </c>
      <c r="S87" s="120" t="s">
        <v>125</v>
      </c>
      <c r="T87" s="123"/>
      <c r="U87" s="121" t="s">
        <v>16</v>
      </c>
      <c r="V87" s="34"/>
      <c r="W87" s="122" t="s">
        <v>158</v>
      </c>
      <c r="X87" s="123"/>
      <c r="Y87" s="123"/>
      <c r="Z87" s="123"/>
      <c r="AA87" s="123"/>
      <c r="AB87" s="123"/>
      <c r="AC87" s="123"/>
      <c r="AD87" s="123"/>
      <c r="AE87" s="123"/>
      <c r="AF87" s="152"/>
      <c r="AG87" s="152"/>
      <c r="AH87" s="153"/>
      <c r="AI87" s="125" t="s">
        <v>306</v>
      </c>
      <c r="AJ87" s="84"/>
      <c r="AK87" s="84"/>
      <c r="AL87" s="176" t="s">
        <v>3</v>
      </c>
      <c r="AM87" s="176" t="s">
        <v>5</v>
      </c>
      <c r="AN87" s="176" t="s">
        <v>6</v>
      </c>
      <c r="AO87" s="123"/>
      <c r="AP87" s="123"/>
      <c r="AQ87" s="126"/>
      <c r="AR87" s="23"/>
      <c r="AS87" s="23"/>
    </row>
    <row r="88" spans="1:45" ht="15" customHeight="1" x14ac:dyDescent="0.2">
      <c r="A88" s="2"/>
      <c r="B88" s="127">
        <v>1998</v>
      </c>
      <c r="C88" s="72" t="s">
        <v>54</v>
      </c>
      <c r="D88" s="128" t="s">
        <v>61</v>
      </c>
      <c r="E88" s="72"/>
      <c r="F88" s="72">
        <v>23</v>
      </c>
      <c r="G88" s="72">
        <v>3</v>
      </c>
      <c r="H88" s="129">
        <f t="shared" ref="H88:H93" si="4">PRODUCT((V15+W15)/U15)</f>
        <v>0.66666666666666663</v>
      </c>
      <c r="I88" s="129">
        <f t="shared" ref="I88:I93" si="5">PRODUCT(X15/U15)</f>
        <v>0.33333333333333331</v>
      </c>
      <c r="J88" s="129">
        <f t="shared" ref="J88:J93" si="6">PRODUCT(V15+W15+X15)/U15</f>
        <v>1</v>
      </c>
      <c r="K88" s="130">
        <f t="shared" ref="K88:K93" si="7">PRODUCT(Y15/U15)</f>
        <v>3</v>
      </c>
      <c r="L88" s="37"/>
      <c r="M88" s="131" t="s">
        <v>195</v>
      </c>
      <c r="N88" s="72"/>
      <c r="O88" s="72">
        <v>20</v>
      </c>
      <c r="P88" s="72" t="s">
        <v>302</v>
      </c>
      <c r="Q88" s="72" t="s">
        <v>283</v>
      </c>
      <c r="R88" s="72" t="s">
        <v>292</v>
      </c>
      <c r="S88" s="72" t="s">
        <v>296</v>
      </c>
      <c r="T88" s="129"/>
      <c r="U88" s="130" t="s">
        <v>299</v>
      </c>
      <c r="V88" s="37"/>
      <c r="W88" s="139"/>
      <c r="X88" s="134"/>
      <c r="Y88" s="134"/>
      <c r="Z88" s="128"/>
      <c r="AA88" s="128"/>
      <c r="AB88" s="128"/>
      <c r="AC88" s="134"/>
      <c r="AD88" s="128"/>
      <c r="AE88" s="128"/>
      <c r="AF88" s="128"/>
      <c r="AG88" s="134"/>
      <c r="AH88" s="138"/>
      <c r="AI88" s="128" t="s">
        <v>320</v>
      </c>
      <c r="AJ88" s="128"/>
      <c r="AK88" s="128"/>
      <c r="AL88" s="135">
        <v>77</v>
      </c>
      <c r="AM88" s="135">
        <v>46</v>
      </c>
      <c r="AN88" s="135">
        <v>21</v>
      </c>
      <c r="AO88" s="128"/>
      <c r="AP88" s="128"/>
      <c r="AQ88" s="138"/>
      <c r="AR88" s="23"/>
      <c r="AS88" s="23"/>
    </row>
    <row r="89" spans="1:45" ht="15" customHeight="1" x14ac:dyDescent="0.2">
      <c r="A89" s="2"/>
      <c r="B89" s="127">
        <v>1999</v>
      </c>
      <c r="C89" s="72" t="s">
        <v>52</v>
      </c>
      <c r="D89" s="128" t="s">
        <v>61</v>
      </c>
      <c r="E89" s="72"/>
      <c r="F89" s="72">
        <v>24</v>
      </c>
      <c r="G89" s="72">
        <v>10</v>
      </c>
      <c r="H89" s="129">
        <f t="shared" si="4"/>
        <v>1</v>
      </c>
      <c r="I89" s="129">
        <f t="shared" si="5"/>
        <v>0.4</v>
      </c>
      <c r="J89" s="129">
        <f t="shared" si="6"/>
        <v>1.4</v>
      </c>
      <c r="K89" s="130">
        <f t="shared" si="7"/>
        <v>3</v>
      </c>
      <c r="L89" s="37"/>
      <c r="M89" s="131" t="s">
        <v>196</v>
      </c>
      <c r="N89" s="72"/>
      <c r="O89" s="72">
        <v>20</v>
      </c>
      <c r="P89" s="72" t="s">
        <v>278</v>
      </c>
      <c r="Q89" s="72" t="s">
        <v>179</v>
      </c>
      <c r="R89" s="72" t="s">
        <v>275</v>
      </c>
      <c r="S89" s="72" t="s">
        <v>148</v>
      </c>
      <c r="T89" s="133"/>
      <c r="U89" s="154" t="s">
        <v>278</v>
      </c>
      <c r="V89" s="37"/>
      <c r="W89" s="139"/>
      <c r="X89" s="134"/>
      <c r="Y89" s="134"/>
      <c r="Z89" s="128"/>
      <c r="AA89" s="128"/>
      <c r="AB89" s="128"/>
      <c r="AC89" s="134"/>
      <c r="AD89" s="128"/>
      <c r="AE89" s="128"/>
      <c r="AF89" s="128"/>
      <c r="AG89" s="134"/>
      <c r="AH89" s="138"/>
      <c r="AI89" s="128" t="s">
        <v>307</v>
      </c>
      <c r="AJ89" s="128"/>
      <c r="AK89" s="128"/>
      <c r="AL89" s="135"/>
      <c r="AM89" s="177">
        <f>PRODUCT(AM88/AL88)</f>
        <v>0.59740259740259738</v>
      </c>
      <c r="AN89" s="177">
        <f>PRODUCT(AN88/AL88)</f>
        <v>0.27272727272727271</v>
      </c>
      <c r="AO89" s="128"/>
      <c r="AP89" s="128"/>
      <c r="AQ89" s="138"/>
      <c r="AR89" s="23"/>
      <c r="AS89" s="23"/>
    </row>
    <row r="90" spans="1:45" ht="15" customHeight="1" x14ac:dyDescent="0.2">
      <c r="A90" s="2"/>
      <c r="B90" s="127">
        <v>2000</v>
      </c>
      <c r="C90" s="72" t="s">
        <v>65</v>
      </c>
      <c r="D90" s="128" t="s">
        <v>61</v>
      </c>
      <c r="E90" s="72"/>
      <c r="F90" s="72">
        <v>25</v>
      </c>
      <c r="G90" s="72">
        <v>4</v>
      </c>
      <c r="H90" s="143">
        <f t="shared" si="4"/>
        <v>3.5</v>
      </c>
      <c r="I90" s="129">
        <f t="shared" si="5"/>
        <v>0</v>
      </c>
      <c r="J90" s="143">
        <f t="shared" si="6"/>
        <v>3.5</v>
      </c>
      <c r="K90" s="144">
        <f t="shared" si="7"/>
        <v>4</v>
      </c>
      <c r="L90" s="37"/>
      <c r="M90" s="131" t="s">
        <v>197</v>
      </c>
      <c r="N90" s="72"/>
      <c r="O90" s="72">
        <v>21</v>
      </c>
      <c r="P90" s="72" t="s">
        <v>275</v>
      </c>
      <c r="Q90" s="72" t="s">
        <v>111</v>
      </c>
      <c r="R90" s="72" t="s">
        <v>274</v>
      </c>
      <c r="S90" s="72" t="s">
        <v>224</v>
      </c>
      <c r="T90" s="133"/>
      <c r="U90" s="154" t="s">
        <v>142</v>
      </c>
      <c r="V90" s="37"/>
      <c r="W90" s="139"/>
      <c r="X90" s="134"/>
      <c r="Y90" s="134"/>
      <c r="Z90" s="128"/>
      <c r="AA90" s="128"/>
      <c r="AB90" s="128"/>
      <c r="AC90" s="134"/>
      <c r="AD90" s="128"/>
      <c r="AE90" s="128"/>
      <c r="AF90" s="128"/>
      <c r="AG90" s="134"/>
      <c r="AH90" s="138"/>
      <c r="AI90" s="128"/>
      <c r="AJ90" s="128"/>
      <c r="AK90" s="128"/>
      <c r="AL90" s="128"/>
      <c r="AM90" s="134"/>
      <c r="AN90" s="128"/>
      <c r="AO90" s="128"/>
      <c r="AP90" s="128"/>
      <c r="AQ90" s="138"/>
      <c r="AR90" s="23"/>
      <c r="AS90" s="23"/>
    </row>
    <row r="91" spans="1:45" ht="15" customHeight="1" x14ac:dyDescent="0.2">
      <c r="A91" s="2"/>
      <c r="B91" s="127">
        <v>2001</v>
      </c>
      <c r="C91" s="72" t="s">
        <v>48</v>
      </c>
      <c r="D91" s="128" t="s">
        <v>61</v>
      </c>
      <c r="E91" s="72"/>
      <c r="F91" s="72">
        <v>26</v>
      </c>
      <c r="G91" s="72">
        <v>8</v>
      </c>
      <c r="H91" s="129">
        <f t="shared" si="4"/>
        <v>1.375</v>
      </c>
      <c r="I91" s="129">
        <f t="shared" si="5"/>
        <v>0.125</v>
      </c>
      <c r="J91" s="129">
        <f t="shared" si="6"/>
        <v>1.5</v>
      </c>
      <c r="K91" s="130">
        <f t="shared" si="7"/>
        <v>2</v>
      </c>
      <c r="L91" s="37"/>
      <c r="M91" s="131" t="s">
        <v>198</v>
      </c>
      <c r="N91" s="72"/>
      <c r="O91" s="72"/>
      <c r="P91" s="72" t="s">
        <v>303</v>
      </c>
      <c r="Q91" s="72" t="s">
        <v>284</v>
      </c>
      <c r="R91" s="72" t="s">
        <v>275</v>
      </c>
      <c r="S91" s="72" t="s">
        <v>233</v>
      </c>
      <c r="T91" s="133"/>
      <c r="U91" s="154" t="s">
        <v>168</v>
      </c>
      <c r="V91" s="37"/>
      <c r="W91" s="139"/>
      <c r="X91" s="134"/>
      <c r="Y91" s="134"/>
      <c r="Z91" s="128"/>
      <c r="AA91" s="128"/>
      <c r="AB91" s="128"/>
      <c r="AC91" s="134"/>
      <c r="AD91" s="128"/>
      <c r="AE91" s="128"/>
      <c r="AF91" s="128"/>
      <c r="AG91" s="134"/>
      <c r="AH91" s="138"/>
      <c r="AI91" s="128"/>
      <c r="AJ91" s="128"/>
      <c r="AK91" s="128"/>
      <c r="AL91" s="128"/>
      <c r="AM91" s="134"/>
      <c r="AN91" s="128"/>
      <c r="AO91" s="128"/>
      <c r="AP91" s="128"/>
      <c r="AQ91" s="138"/>
      <c r="AR91" s="23"/>
      <c r="AS91" s="23"/>
    </row>
    <row r="92" spans="1:45" ht="15" customHeight="1" x14ac:dyDescent="0.2">
      <c r="A92" s="2"/>
      <c r="B92" s="127">
        <v>2002</v>
      </c>
      <c r="C92" s="72" t="s">
        <v>63</v>
      </c>
      <c r="D92" s="128" t="s">
        <v>61</v>
      </c>
      <c r="E92" s="72"/>
      <c r="F92" s="72">
        <v>27</v>
      </c>
      <c r="G92" s="72">
        <v>9</v>
      </c>
      <c r="H92" s="129">
        <f t="shared" si="4"/>
        <v>0.44444444444444442</v>
      </c>
      <c r="I92" s="129">
        <f t="shared" si="5"/>
        <v>0.44444444444444442</v>
      </c>
      <c r="J92" s="129">
        <f t="shared" si="6"/>
        <v>0.88888888888888884</v>
      </c>
      <c r="K92" s="130">
        <f t="shared" si="7"/>
        <v>3.3333333333333335</v>
      </c>
      <c r="L92" s="37"/>
      <c r="M92" s="131" t="s">
        <v>199</v>
      </c>
      <c r="N92" s="72"/>
      <c r="O92" s="72"/>
      <c r="P92" s="72" t="s">
        <v>304</v>
      </c>
      <c r="Q92" s="155" t="s">
        <v>285</v>
      </c>
      <c r="R92" s="72" t="s">
        <v>293</v>
      </c>
      <c r="S92" s="72" t="s">
        <v>297</v>
      </c>
      <c r="T92" s="133"/>
      <c r="U92" s="154" t="s">
        <v>172</v>
      </c>
      <c r="V92" s="37"/>
      <c r="W92" s="139"/>
      <c r="X92" s="134"/>
      <c r="Y92" s="134"/>
      <c r="Z92" s="128"/>
      <c r="AA92" s="128"/>
      <c r="AB92" s="128"/>
      <c r="AC92" s="134"/>
      <c r="AD92" s="128"/>
      <c r="AE92" s="128"/>
      <c r="AF92" s="128"/>
      <c r="AG92" s="134"/>
      <c r="AH92" s="138"/>
      <c r="AI92" s="128"/>
      <c r="AJ92" s="128"/>
      <c r="AK92" s="128"/>
      <c r="AL92" s="128"/>
      <c r="AM92" s="134"/>
      <c r="AN92" s="128"/>
      <c r="AO92" s="128"/>
      <c r="AP92" s="128"/>
      <c r="AQ92" s="138"/>
      <c r="AR92" s="23"/>
      <c r="AS92" s="23"/>
    </row>
    <row r="93" spans="1:45" ht="15" customHeight="1" x14ac:dyDescent="0.2">
      <c r="A93" s="2"/>
      <c r="B93" s="127">
        <v>2003</v>
      </c>
      <c r="C93" s="72" t="s">
        <v>52</v>
      </c>
      <c r="D93" s="128" t="s">
        <v>61</v>
      </c>
      <c r="E93" s="72"/>
      <c r="F93" s="72">
        <v>28</v>
      </c>
      <c r="G93" s="72">
        <v>14</v>
      </c>
      <c r="H93" s="129">
        <f t="shared" si="4"/>
        <v>0.21428571428571427</v>
      </c>
      <c r="I93" s="129">
        <f t="shared" si="5"/>
        <v>0.42857142857142855</v>
      </c>
      <c r="J93" s="129">
        <f t="shared" si="6"/>
        <v>0.6428571428571429</v>
      </c>
      <c r="K93" s="130">
        <f t="shared" si="7"/>
        <v>2.5714285714285716</v>
      </c>
      <c r="L93" s="37"/>
      <c r="M93" s="131" t="s">
        <v>200</v>
      </c>
      <c r="N93" s="72"/>
      <c r="O93" s="72"/>
      <c r="P93" s="72" t="s">
        <v>237</v>
      </c>
      <c r="Q93" s="72" t="s">
        <v>109</v>
      </c>
      <c r="R93" s="72" t="s">
        <v>153</v>
      </c>
      <c r="S93" s="155" t="s">
        <v>291</v>
      </c>
      <c r="T93" s="133"/>
      <c r="U93" s="154" t="s">
        <v>173</v>
      </c>
      <c r="V93" s="37"/>
      <c r="W93" s="139"/>
      <c r="X93" s="134"/>
      <c r="Y93" s="134"/>
      <c r="Z93" s="128"/>
      <c r="AA93" s="128"/>
      <c r="AB93" s="128"/>
      <c r="AC93" s="134"/>
      <c r="AD93" s="128"/>
      <c r="AE93" s="128"/>
      <c r="AF93" s="128"/>
      <c r="AG93" s="134"/>
      <c r="AH93" s="138"/>
      <c r="AI93" s="128"/>
      <c r="AJ93" s="128"/>
      <c r="AK93" s="128"/>
      <c r="AL93" s="128"/>
      <c r="AM93" s="134"/>
      <c r="AN93" s="128"/>
      <c r="AO93" s="128"/>
      <c r="AP93" s="128"/>
      <c r="AQ93" s="138"/>
      <c r="AR93" s="23"/>
      <c r="AS93" s="23"/>
    </row>
    <row r="94" spans="1:45" ht="15" customHeight="1" x14ac:dyDescent="0.2">
      <c r="A94" s="2"/>
      <c r="B94" s="127">
        <v>2004</v>
      </c>
      <c r="C94" s="72" t="s">
        <v>64</v>
      </c>
      <c r="D94" s="128" t="s">
        <v>61</v>
      </c>
      <c r="E94" s="72"/>
      <c r="F94" s="72">
        <v>29</v>
      </c>
      <c r="G94" s="72"/>
      <c r="H94" s="129"/>
      <c r="I94" s="129"/>
      <c r="J94" s="129"/>
      <c r="K94" s="130"/>
      <c r="L94" s="37"/>
      <c r="M94" s="131" t="s">
        <v>201</v>
      </c>
      <c r="N94" s="72"/>
      <c r="O94" s="72"/>
      <c r="P94" s="72" t="s">
        <v>171</v>
      </c>
      <c r="Q94" s="72" t="s">
        <v>286</v>
      </c>
      <c r="R94" s="72" t="s">
        <v>181</v>
      </c>
      <c r="S94" s="72" t="s">
        <v>298</v>
      </c>
      <c r="T94" s="133"/>
      <c r="U94" s="154" t="s">
        <v>176</v>
      </c>
      <c r="V94" s="37"/>
      <c r="W94" s="139"/>
      <c r="X94" s="134"/>
      <c r="Y94" s="134"/>
      <c r="Z94" s="128"/>
      <c r="AA94" s="128"/>
      <c r="AB94" s="128"/>
      <c r="AC94" s="134"/>
      <c r="AD94" s="128"/>
      <c r="AE94" s="128"/>
      <c r="AF94" s="128"/>
      <c r="AG94" s="134"/>
      <c r="AH94" s="138"/>
      <c r="AI94" s="128"/>
      <c r="AJ94" s="128"/>
      <c r="AK94" s="128"/>
      <c r="AL94" s="128"/>
      <c r="AM94" s="134"/>
      <c r="AN94" s="128"/>
      <c r="AO94" s="128"/>
      <c r="AP94" s="128"/>
      <c r="AQ94" s="138"/>
      <c r="AR94" s="23"/>
      <c r="AS94" s="23"/>
    </row>
    <row r="95" spans="1:45" ht="15" customHeight="1" x14ac:dyDescent="0.2">
      <c r="A95" s="2"/>
      <c r="B95" s="127">
        <v>2005</v>
      </c>
      <c r="C95" s="72" t="s">
        <v>53</v>
      </c>
      <c r="D95" s="128" t="s">
        <v>61</v>
      </c>
      <c r="E95" s="72"/>
      <c r="F95" s="72">
        <v>30</v>
      </c>
      <c r="G95" s="72">
        <v>7</v>
      </c>
      <c r="H95" s="129">
        <f>PRODUCT((V22+W22)/U22)</f>
        <v>0.14285714285714285</v>
      </c>
      <c r="I95" s="143">
        <f>PRODUCT(X22/U22)</f>
        <v>0.7142857142857143</v>
      </c>
      <c r="J95" s="129">
        <f>PRODUCT(V22+W22+X22)/U22</f>
        <v>0.8571428571428571</v>
      </c>
      <c r="K95" s="130">
        <f>PRODUCT(Y22/U22)</f>
        <v>2.4285714285714284</v>
      </c>
      <c r="L95" s="37"/>
      <c r="M95" s="131" t="s">
        <v>202</v>
      </c>
      <c r="N95" s="72"/>
      <c r="O95" s="72"/>
      <c r="P95" s="72" t="s">
        <v>297</v>
      </c>
      <c r="Q95" s="72" t="s">
        <v>287</v>
      </c>
      <c r="R95" s="155" t="s">
        <v>223</v>
      </c>
      <c r="S95" s="72" t="s">
        <v>238</v>
      </c>
      <c r="T95" s="156"/>
      <c r="U95" s="157" t="s">
        <v>222</v>
      </c>
      <c r="V95" s="37"/>
      <c r="W95" s="139"/>
      <c r="X95" s="134"/>
      <c r="Y95" s="134"/>
      <c r="Z95" s="128"/>
      <c r="AA95" s="128"/>
      <c r="AB95" s="128"/>
      <c r="AC95" s="134"/>
      <c r="AD95" s="128"/>
      <c r="AE95" s="128"/>
      <c r="AF95" s="128"/>
      <c r="AG95" s="134"/>
      <c r="AH95" s="138"/>
      <c r="AI95" s="128"/>
      <c r="AJ95" s="128"/>
      <c r="AK95" s="128"/>
      <c r="AL95" s="128"/>
      <c r="AM95" s="134"/>
      <c r="AN95" s="128"/>
      <c r="AO95" s="128"/>
      <c r="AP95" s="128"/>
      <c r="AQ95" s="138"/>
      <c r="AR95" s="23"/>
      <c r="AS95" s="23"/>
    </row>
    <row r="96" spans="1:45" ht="15" customHeight="1" x14ac:dyDescent="0.2">
      <c r="A96" s="2"/>
      <c r="B96" s="127">
        <v>2006</v>
      </c>
      <c r="C96" s="72" t="s">
        <v>63</v>
      </c>
      <c r="D96" s="128" t="s">
        <v>61</v>
      </c>
      <c r="E96" s="72"/>
      <c r="F96" s="72">
        <v>31</v>
      </c>
      <c r="G96" s="72">
        <v>17</v>
      </c>
      <c r="H96" s="129"/>
      <c r="I96" s="129"/>
      <c r="J96" s="129"/>
      <c r="K96" s="130"/>
      <c r="L96" s="37"/>
      <c r="M96" s="131" t="s">
        <v>159</v>
      </c>
      <c r="N96" s="72"/>
      <c r="O96" s="72"/>
      <c r="P96" s="72" t="s">
        <v>289</v>
      </c>
      <c r="Q96" s="72" t="s">
        <v>288</v>
      </c>
      <c r="R96" s="72" t="s">
        <v>177</v>
      </c>
      <c r="S96" s="72" t="s">
        <v>257</v>
      </c>
      <c r="T96" s="133"/>
      <c r="U96" s="154" t="s">
        <v>221</v>
      </c>
      <c r="V96" s="37"/>
      <c r="W96" s="139"/>
      <c r="X96" s="134"/>
      <c r="Y96" s="134"/>
      <c r="Z96" s="128"/>
      <c r="AA96" s="128"/>
      <c r="AB96" s="128"/>
      <c r="AC96" s="134"/>
      <c r="AD96" s="128"/>
      <c r="AE96" s="128"/>
      <c r="AF96" s="128"/>
      <c r="AG96" s="134"/>
      <c r="AH96" s="138"/>
      <c r="AI96" s="128"/>
      <c r="AJ96" s="128"/>
      <c r="AK96" s="128"/>
      <c r="AL96" s="128"/>
      <c r="AM96" s="134"/>
      <c r="AN96" s="128"/>
      <c r="AO96" s="128"/>
      <c r="AP96" s="128"/>
      <c r="AQ96" s="138"/>
      <c r="AR96" s="23"/>
      <c r="AS96" s="23"/>
    </row>
    <row r="97" spans="1:45" ht="15" customHeight="1" x14ac:dyDescent="0.2">
      <c r="A97" s="2"/>
      <c r="B97" s="127">
        <v>2007</v>
      </c>
      <c r="C97" s="72" t="s">
        <v>54</v>
      </c>
      <c r="D97" s="128" t="s">
        <v>61</v>
      </c>
      <c r="E97" s="72"/>
      <c r="F97" s="72">
        <v>32</v>
      </c>
      <c r="G97" s="72">
        <v>4</v>
      </c>
      <c r="H97" s="129">
        <f>PRODUCT((V25+W25)/U25)</f>
        <v>0</v>
      </c>
      <c r="I97" s="129">
        <f>PRODUCT(X25/U25)</f>
        <v>0</v>
      </c>
      <c r="J97" s="129">
        <f>PRODUCT(V25+W25+X25)/U25</f>
        <v>0</v>
      </c>
      <c r="K97" s="130">
        <f>PRODUCT(Y25/U25)</f>
        <v>1.25</v>
      </c>
      <c r="L97" s="37"/>
      <c r="M97" s="131" t="s">
        <v>160</v>
      </c>
      <c r="N97" s="72"/>
      <c r="O97" s="72"/>
      <c r="P97" s="155" t="s">
        <v>305</v>
      </c>
      <c r="Q97" s="72" t="s">
        <v>289</v>
      </c>
      <c r="R97" s="72" t="s">
        <v>294</v>
      </c>
      <c r="S97" s="72" t="s">
        <v>122</v>
      </c>
      <c r="T97" s="133"/>
      <c r="U97" s="154" t="s">
        <v>223</v>
      </c>
      <c r="V97" s="37"/>
      <c r="W97" s="139"/>
      <c r="X97" s="134"/>
      <c r="Y97" s="134"/>
      <c r="Z97" s="128"/>
      <c r="AA97" s="128"/>
      <c r="AB97" s="128"/>
      <c r="AC97" s="134"/>
      <c r="AD97" s="128"/>
      <c r="AE97" s="128"/>
      <c r="AF97" s="128"/>
      <c r="AG97" s="134"/>
      <c r="AH97" s="138"/>
      <c r="AI97" s="128"/>
      <c r="AJ97" s="128"/>
      <c r="AK97" s="128"/>
      <c r="AL97" s="128"/>
      <c r="AM97" s="134"/>
      <c r="AN97" s="128"/>
      <c r="AO97" s="128"/>
      <c r="AP97" s="128"/>
      <c r="AQ97" s="138"/>
      <c r="AR97" s="23"/>
      <c r="AS97" s="23"/>
    </row>
    <row r="98" spans="1:45" ht="15" customHeight="1" x14ac:dyDescent="0.2">
      <c r="A98" s="2"/>
      <c r="B98" s="127">
        <v>2008</v>
      </c>
      <c r="C98" s="72"/>
      <c r="D98" s="128"/>
      <c r="E98" s="72"/>
      <c r="F98" s="72">
        <v>33</v>
      </c>
      <c r="G98" s="72"/>
      <c r="H98" s="129"/>
      <c r="I98" s="129"/>
      <c r="J98" s="129"/>
      <c r="K98" s="130"/>
      <c r="L98" s="37"/>
      <c r="M98" s="131" t="s">
        <v>161</v>
      </c>
      <c r="N98" s="72"/>
      <c r="O98" s="72"/>
      <c r="P98" s="72" t="s">
        <v>262</v>
      </c>
      <c r="Q98" s="72" t="s">
        <v>290</v>
      </c>
      <c r="R98" s="72" t="s">
        <v>181</v>
      </c>
      <c r="S98" s="72" t="s">
        <v>171</v>
      </c>
      <c r="T98" s="133"/>
      <c r="U98" s="154" t="s">
        <v>300</v>
      </c>
      <c r="V98" s="37"/>
      <c r="W98" s="158"/>
      <c r="X98" s="137"/>
      <c r="Y98" s="137"/>
      <c r="Z98" s="137"/>
      <c r="AA98" s="137"/>
      <c r="AB98" s="137"/>
      <c r="AC98" s="137"/>
      <c r="AD98" s="137"/>
      <c r="AE98" s="137"/>
      <c r="AF98" s="133"/>
      <c r="AG98" s="133"/>
      <c r="AH98" s="159"/>
      <c r="AI98" s="128"/>
      <c r="AJ98" s="128"/>
      <c r="AK98" s="128"/>
      <c r="AL98" s="128"/>
      <c r="AM98" s="134"/>
      <c r="AN98" s="128"/>
      <c r="AO98" s="128"/>
      <c r="AP98" s="128"/>
      <c r="AQ98" s="138"/>
      <c r="AR98" s="23"/>
      <c r="AS98" s="23"/>
    </row>
    <row r="99" spans="1:45" ht="15" customHeight="1" x14ac:dyDescent="0.2">
      <c r="A99" s="2"/>
      <c r="B99" s="127">
        <v>2009</v>
      </c>
      <c r="C99" s="72"/>
      <c r="D99" s="128"/>
      <c r="E99" s="72"/>
      <c r="F99" s="72">
        <v>34</v>
      </c>
      <c r="G99" s="72"/>
      <c r="H99" s="129"/>
      <c r="I99" s="129"/>
      <c r="J99" s="129"/>
      <c r="K99" s="130"/>
      <c r="L99" s="37"/>
      <c r="M99" s="131" t="s">
        <v>162</v>
      </c>
      <c r="N99" s="72"/>
      <c r="O99" s="72"/>
      <c r="P99" s="72" t="s">
        <v>265</v>
      </c>
      <c r="Q99" s="72" t="s">
        <v>290</v>
      </c>
      <c r="R99" s="72" t="s">
        <v>182</v>
      </c>
      <c r="S99" s="72" t="s">
        <v>174</v>
      </c>
      <c r="T99" s="133"/>
      <c r="U99" s="154" t="s">
        <v>301</v>
      </c>
      <c r="V99" s="37"/>
      <c r="W99" s="158"/>
      <c r="X99" s="137"/>
      <c r="Y99" s="137"/>
      <c r="Z99" s="137"/>
      <c r="AA99" s="137"/>
      <c r="AB99" s="137"/>
      <c r="AC99" s="137"/>
      <c r="AD99" s="137"/>
      <c r="AE99" s="137"/>
      <c r="AF99" s="133"/>
      <c r="AG99" s="133"/>
      <c r="AH99" s="159"/>
      <c r="AI99" s="128"/>
      <c r="AJ99" s="128"/>
      <c r="AK99" s="128"/>
      <c r="AL99" s="128"/>
      <c r="AM99" s="134"/>
      <c r="AN99" s="128"/>
      <c r="AO99" s="128"/>
      <c r="AP99" s="128"/>
      <c r="AQ99" s="138"/>
      <c r="AR99" s="23"/>
      <c r="AS99" s="23"/>
    </row>
    <row r="100" spans="1:45" ht="15" customHeight="1" x14ac:dyDescent="0.2">
      <c r="A100" s="2"/>
      <c r="B100" s="127">
        <v>2010</v>
      </c>
      <c r="C100" s="72" t="s">
        <v>53</v>
      </c>
      <c r="D100" s="128" t="s">
        <v>61</v>
      </c>
      <c r="E100" s="72"/>
      <c r="F100" s="72">
        <v>35</v>
      </c>
      <c r="G100" s="72">
        <v>1</v>
      </c>
      <c r="H100" s="129">
        <f>PRODUCT((V29+W29)/U29)</f>
        <v>0</v>
      </c>
      <c r="I100" s="129">
        <f>PRODUCT(X29/U29)</f>
        <v>0</v>
      </c>
      <c r="J100" s="129">
        <f>PRODUCT(V29+W29+X29)/U29</f>
        <v>0</v>
      </c>
      <c r="K100" s="130">
        <f>PRODUCT(Y29/U29)</f>
        <v>3</v>
      </c>
      <c r="L100" s="37"/>
      <c r="M100" s="131" t="s">
        <v>164</v>
      </c>
      <c r="N100" s="72"/>
      <c r="O100" s="72"/>
      <c r="P100" s="72" t="s">
        <v>264</v>
      </c>
      <c r="Q100" s="72" t="s">
        <v>260</v>
      </c>
      <c r="R100" s="72" t="s">
        <v>295</v>
      </c>
      <c r="S100" s="72" t="s">
        <v>169</v>
      </c>
      <c r="T100" s="133"/>
      <c r="U100" s="154" t="s">
        <v>177</v>
      </c>
      <c r="V100" s="37"/>
      <c r="W100" s="158"/>
      <c r="X100" s="137"/>
      <c r="Y100" s="137"/>
      <c r="Z100" s="137"/>
      <c r="AA100" s="137"/>
      <c r="AB100" s="137"/>
      <c r="AC100" s="137"/>
      <c r="AD100" s="137"/>
      <c r="AE100" s="137"/>
      <c r="AF100" s="133"/>
      <c r="AG100" s="133"/>
      <c r="AH100" s="159"/>
      <c r="AI100" s="128"/>
      <c r="AJ100" s="128"/>
      <c r="AK100" s="128"/>
      <c r="AL100" s="128"/>
      <c r="AM100" s="134"/>
      <c r="AN100" s="128"/>
      <c r="AO100" s="128"/>
      <c r="AP100" s="128"/>
      <c r="AQ100" s="138"/>
      <c r="AR100" s="23"/>
      <c r="AS100" s="23"/>
    </row>
    <row r="101" spans="1:45" s="8" customFormat="1" ht="15" customHeight="1" x14ac:dyDescent="0.25">
      <c r="A101" s="22"/>
      <c r="B101" s="145"/>
      <c r="C101" s="146"/>
      <c r="D101" s="146"/>
      <c r="E101" s="146"/>
      <c r="F101" s="146"/>
      <c r="G101" s="146"/>
      <c r="H101" s="147"/>
      <c r="I101" s="147"/>
      <c r="J101" s="147"/>
      <c r="K101" s="148"/>
      <c r="L101" s="37"/>
      <c r="M101" s="145"/>
      <c r="N101" s="146"/>
      <c r="O101" s="146"/>
      <c r="P101" s="146"/>
      <c r="Q101" s="146"/>
      <c r="R101" s="146"/>
      <c r="S101" s="146"/>
      <c r="T101" s="146"/>
      <c r="U101" s="148"/>
      <c r="V101" s="37"/>
      <c r="W101" s="145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9"/>
      <c r="AI101" s="146"/>
      <c r="AJ101" s="146"/>
      <c r="AK101" s="146"/>
      <c r="AL101" s="146"/>
      <c r="AM101" s="146"/>
      <c r="AN101" s="146"/>
      <c r="AO101" s="146"/>
      <c r="AP101" s="146"/>
      <c r="AQ101" s="149"/>
      <c r="AR101" s="34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23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8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8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8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8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8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8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8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8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8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8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8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8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8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8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8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8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8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8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8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8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8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8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8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8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8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8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8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8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8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8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8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8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8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8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8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8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8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8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</row>
    <row r="161" spans="1:44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</row>
    <row r="162" spans="1:44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</row>
    <row r="163" spans="1:44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</row>
    <row r="164" spans="1:44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</row>
    <row r="165" spans="1:44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</row>
    <row r="166" spans="1:44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</row>
    <row r="167" spans="1:44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</row>
    <row r="168" spans="1:44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</row>
    <row r="169" spans="1:44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</row>
    <row r="170" spans="1:44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</row>
    <row r="171" spans="1:44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</row>
    <row r="172" spans="1:44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</row>
    <row r="173" spans="1:44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</row>
    <row r="174" spans="1:44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</row>
    <row r="175" spans="1:44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</row>
    <row r="176" spans="1:44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</row>
    <row r="177" spans="1:44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</row>
    <row r="178" spans="1:44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</row>
    <row r="179" spans="1:44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</row>
    <row r="180" spans="1:44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</row>
    <row r="181" spans="1:44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</row>
    <row r="182" spans="1:44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</row>
    <row r="183" spans="1:44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</row>
    <row r="184" spans="1:44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</row>
    <row r="185" spans="1:44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</row>
    <row r="186" spans="1:44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</row>
    <row r="187" spans="1:44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</row>
    <row r="188" spans="1:44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</row>
    <row r="189" spans="1:44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</row>
    <row r="190" spans="1:44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P190" s="23"/>
      <c r="Q190" s="23"/>
      <c r="R190" s="23"/>
      <c r="S190" s="23"/>
      <c r="T190" s="23"/>
      <c r="U190" s="34"/>
      <c r="V190" s="37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6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</row>
    <row r="191" spans="1:44" s="8" customFormat="1" ht="15" customHeight="1" x14ac:dyDescent="0.25">
      <c r="A191" s="2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3"/>
      <c r="P191" s="23"/>
      <c r="Q191" s="23"/>
      <c r="R191" s="23"/>
      <c r="S191" s="23"/>
      <c r="T191" s="23"/>
      <c r="U191" s="34"/>
      <c r="V191" s="37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6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</row>
    <row r="192" spans="1:44" s="8" customFormat="1" ht="15" customHeight="1" x14ac:dyDescent="0.25">
      <c r="A192" s="2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3"/>
      <c r="P192" s="23"/>
      <c r="Q192" s="23"/>
      <c r="R192" s="23"/>
      <c r="S192" s="23"/>
      <c r="T192" s="23"/>
      <c r="U192" s="34"/>
      <c r="V192" s="37"/>
      <c r="W192" s="34"/>
      <c r="X192" s="34"/>
      <c r="Y192" s="23"/>
      <c r="Z192" s="23"/>
      <c r="AA192" s="23"/>
      <c r="AB192" s="23"/>
      <c r="AC192" s="23"/>
      <c r="AD192" s="23"/>
      <c r="AE192" s="23"/>
      <c r="AF192" s="23"/>
      <c r="AG192" s="23"/>
      <c r="AH192" s="56"/>
      <c r="AI192" s="34"/>
      <c r="AJ192" s="34"/>
      <c r="AK192" s="23"/>
      <c r="AL192" s="23"/>
      <c r="AM192" s="23"/>
      <c r="AN192" s="23"/>
      <c r="AO192" s="23"/>
      <c r="AP192" s="23"/>
      <c r="AQ192" s="23"/>
      <c r="AR192" s="3"/>
    </row>
    <row r="193" spans="1:44" s="8" customFormat="1" ht="15" customHeight="1" x14ac:dyDescent="0.25">
      <c r="A193" s="2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3"/>
      <c r="P193" s="23"/>
      <c r="Q193" s="23"/>
      <c r="R193" s="23"/>
      <c r="S193" s="23"/>
      <c r="T193" s="23"/>
      <c r="U193" s="34"/>
      <c r="V193" s="37"/>
      <c r="W193" s="34"/>
      <c r="X193" s="34"/>
      <c r="Y193" s="23"/>
      <c r="Z193" s="23"/>
      <c r="AA193" s="23"/>
      <c r="AB193" s="23"/>
      <c r="AC193" s="23"/>
      <c r="AD193" s="23"/>
      <c r="AE193" s="23"/>
      <c r="AF193" s="23"/>
      <c r="AG193" s="23"/>
      <c r="AH193" s="56"/>
      <c r="AI193" s="34"/>
      <c r="AJ193" s="34"/>
      <c r="AK193" s="23"/>
      <c r="AL193" s="23"/>
      <c r="AM193" s="23"/>
      <c r="AN193" s="23"/>
      <c r="AO193" s="23"/>
      <c r="AP193" s="23"/>
      <c r="AQ193" s="23"/>
      <c r="AR193" s="3"/>
    </row>
    <row r="194" spans="1:44" s="8" customFormat="1" ht="15" customHeight="1" x14ac:dyDescent="0.25">
      <c r="A194" s="2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3"/>
      <c r="P194" s="23"/>
      <c r="Q194" s="23"/>
      <c r="R194" s="23"/>
      <c r="S194" s="23"/>
      <c r="T194" s="23"/>
      <c r="U194" s="34"/>
      <c r="V194" s="37"/>
      <c r="W194" s="34"/>
      <c r="X194" s="34"/>
      <c r="Y194" s="23"/>
      <c r="Z194" s="23"/>
      <c r="AA194" s="23"/>
      <c r="AB194" s="23"/>
      <c r="AC194" s="23"/>
      <c r="AD194" s="23"/>
      <c r="AE194" s="23"/>
      <c r="AF194" s="23"/>
      <c r="AG194" s="23"/>
      <c r="AH194" s="56"/>
      <c r="AI194" s="34"/>
      <c r="AJ194" s="34"/>
      <c r="AK194" s="23"/>
      <c r="AL194" s="23"/>
      <c r="AM194" s="23"/>
      <c r="AN194" s="23"/>
      <c r="AO194" s="23"/>
      <c r="AP194" s="23"/>
      <c r="AQ194" s="23"/>
      <c r="AR194" s="3"/>
    </row>
    <row r="195" spans="1:44" s="8" customFormat="1" ht="15" customHeight="1" x14ac:dyDescent="0.25">
      <c r="A195" s="2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3"/>
      <c r="P195" s="23"/>
      <c r="Q195" s="23"/>
      <c r="R195" s="23"/>
      <c r="S195" s="23"/>
      <c r="T195" s="23"/>
      <c r="U195" s="34"/>
      <c r="V195" s="37"/>
      <c r="W195" s="34"/>
      <c r="X195" s="34"/>
      <c r="Y195" s="23"/>
      <c r="Z195" s="23"/>
      <c r="AA195" s="23"/>
      <c r="AB195" s="23"/>
      <c r="AC195" s="23"/>
      <c r="AD195" s="23"/>
      <c r="AE195" s="23"/>
      <c r="AF195" s="23"/>
      <c r="AG195" s="23"/>
      <c r="AH195" s="56"/>
      <c r="AI195" s="34"/>
      <c r="AJ195" s="34"/>
      <c r="AK195" s="23"/>
      <c r="AL195" s="23"/>
      <c r="AM195" s="23"/>
      <c r="AN195" s="23"/>
      <c r="AO195" s="23"/>
      <c r="AP195" s="23"/>
      <c r="AQ195" s="23"/>
      <c r="AR195" s="3"/>
    </row>
    <row r="196" spans="1:44" s="8" customFormat="1" ht="15" customHeight="1" x14ac:dyDescent="0.25">
      <c r="A196" s="2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3"/>
      <c r="P196" s="23"/>
      <c r="Q196" s="23"/>
      <c r="R196" s="23"/>
      <c r="S196" s="23"/>
      <c r="T196" s="23"/>
      <c r="U196" s="34"/>
      <c r="V196" s="37"/>
      <c r="W196" s="34"/>
      <c r="X196" s="34"/>
      <c r="Y196" s="23"/>
      <c r="Z196" s="23"/>
      <c r="AA196" s="23"/>
      <c r="AB196" s="23"/>
      <c r="AC196" s="23"/>
      <c r="AD196" s="23"/>
      <c r="AE196" s="23"/>
      <c r="AF196" s="23"/>
      <c r="AG196" s="23"/>
      <c r="AH196" s="56"/>
      <c r="AI196" s="34"/>
      <c r="AJ196" s="34"/>
      <c r="AK196" s="23"/>
      <c r="AL196" s="23"/>
      <c r="AM196" s="23"/>
      <c r="AN196" s="23"/>
      <c r="AO196" s="23"/>
      <c r="AP196" s="23"/>
      <c r="AQ196" s="23"/>
      <c r="AR196" s="3"/>
    </row>
    <row r="197" spans="1:44" s="8" customFormat="1" ht="15" customHeight="1" x14ac:dyDescent="0.25">
      <c r="A197" s="2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3"/>
      <c r="P197" s="23"/>
      <c r="Q197" s="23"/>
      <c r="R197" s="23"/>
      <c r="S197" s="23"/>
      <c r="T197" s="23"/>
      <c r="U197" s="34"/>
      <c r="V197" s="37"/>
      <c r="W197" s="34"/>
      <c r="X197" s="34"/>
      <c r="Y197" s="23"/>
      <c r="Z197" s="23"/>
      <c r="AA197" s="23"/>
      <c r="AB197" s="23"/>
      <c r="AC197" s="23"/>
      <c r="AD197" s="23"/>
      <c r="AE197" s="23"/>
      <c r="AF197" s="23"/>
      <c r="AG197" s="23"/>
      <c r="AH197" s="56"/>
      <c r="AI197" s="34"/>
      <c r="AJ197" s="34"/>
      <c r="AK197" s="23"/>
      <c r="AL197" s="23"/>
      <c r="AM197" s="23"/>
      <c r="AN197" s="23"/>
      <c r="AO197" s="23"/>
      <c r="AP197" s="23"/>
      <c r="AQ197" s="23"/>
      <c r="AR197" s="3"/>
    </row>
    <row r="198" spans="1:44" s="8" customFormat="1" ht="15" customHeight="1" x14ac:dyDescent="0.25">
      <c r="A198" s="2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3"/>
      <c r="P198" s="23"/>
      <c r="Q198" s="23"/>
      <c r="R198" s="23"/>
      <c r="S198" s="23"/>
      <c r="T198" s="23"/>
      <c r="U198" s="34"/>
      <c r="V198" s="37"/>
      <c r="W198" s="34"/>
      <c r="X198" s="34"/>
      <c r="Y198" s="23"/>
      <c r="Z198" s="23"/>
      <c r="AA198" s="23"/>
      <c r="AB198" s="23"/>
      <c r="AC198" s="23"/>
      <c r="AD198" s="23"/>
      <c r="AE198" s="23"/>
      <c r="AF198" s="23"/>
      <c r="AG198" s="23"/>
      <c r="AH198" s="56"/>
      <c r="AI198" s="34"/>
      <c r="AJ198" s="34"/>
      <c r="AK198" s="23"/>
      <c r="AL198" s="23"/>
      <c r="AM198" s="23"/>
      <c r="AN198" s="23"/>
      <c r="AO198" s="23"/>
      <c r="AP198" s="23"/>
      <c r="AQ198" s="23"/>
      <c r="AR198" s="3"/>
    </row>
    <row r="199" spans="1:44" s="8" customFormat="1" ht="15" customHeight="1" x14ac:dyDescent="0.25">
      <c r="A199" s="2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23"/>
      <c r="P199" s="23"/>
      <c r="Q199" s="23"/>
      <c r="R199" s="23"/>
      <c r="S199" s="23"/>
      <c r="T199" s="23"/>
      <c r="U199" s="34"/>
      <c r="V199" s="37"/>
      <c r="W199" s="34"/>
      <c r="X199" s="34"/>
      <c r="Y199" s="23"/>
      <c r="Z199" s="23"/>
      <c r="AA199" s="23"/>
      <c r="AB199" s="23"/>
      <c r="AC199" s="23"/>
      <c r="AD199" s="23"/>
      <c r="AE199" s="23"/>
      <c r="AF199" s="23"/>
      <c r="AG199" s="23"/>
      <c r="AH199" s="56"/>
      <c r="AI199" s="34"/>
      <c r="AJ199" s="34"/>
      <c r="AK199" s="23"/>
      <c r="AL199" s="23"/>
      <c r="AM199" s="23"/>
      <c r="AN199" s="23"/>
      <c r="AO199" s="23"/>
      <c r="AP199" s="23"/>
      <c r="AQ199" s="23"/>
      <c r="AR199" s="3"/>
    </row>
    <row r="200" spans="1:44" s="8" customFormat="1" ht="15" customHeight="1" x14ac:dyDescent="0.25">
      <c r="A200" s="2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23"/>
      <c r="P200" s="23"/>
      <c r="Q200" s="23"/>
      <c r="R200" s="23"/>
      <c r="S200" s="23"/>
      <c r="T200" s="23"/>
      <c r="U200" s="34"/>
      <c r="V200" s="37"/>
      <c r="W200" s="34"/>
      <c r="X200" s="34"/>
      <c r="Y200" s="23"/>
      <c r="Z200" s="23"/>
      <c r="AA200" s="23"/>
      <c r="AB200" s="23"/>
      <c r="AC200" s="23"/>
      <c r="AD200" s="23"/>
      <c r="AE200" s="23"/>
      <c r="AF200" s="23"/>
      <c r="AG200" s="23"/>
      <c r="AH200" s="56"/>
      <c r="AI200" s="34"/>
      <c r="AJ200" s="34"/>
      <c r="AK200" s="23"/>
      <c r="AL200" s="23"/>
      <c r="AM200" s="23"/>
      <c r="AN200" s="23"/>
      <c r="AO200" s="23"/>
      <c r="AP200" s="23"/>
      <c r="AQ200" s="23"/>
      <c r="AR200" s="3"/>
    </row>
    <row r="201" spans="1:44" s="8" customFormat="1" ht="15" customHeight="1" x14ac:dyDescent="0.25">
      <c r="A201" s="2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23"/>
      <c r="P201" s="23"/>
      <c r="Q201" s="23"/>
      <c r="R201" s="23"/>
      <c r="S201" s="23"/>
      <c r="T201" s="23"/>
      <c r="U201" s="34"/>
      <c r="V201" s="37"/>
      <c r="W201" s="34"/>
      <c r="X201" s="34"/>
      <c r="Y201" s="23"/>
      <c r="Z201" s="23"/>
      <c r="AA201" s="23"/>
      <c r="AB201" s="23"/>
      <c r="AC201" s="23"/>
      <c r="AD201" s="23"/>
      <c r="AE201" s="23"/>
      <c r="AF201" s="23"/>
      <c r="AG201" s="23"/>
      <c r="AH201" s="56"/>
      <c r="AI201" s="34"/>
      <c r="AJ201" s="34"/>
      <c r="AK201" s="23"/>
      <c r="AL201" s="23"/>
      <c r="AM201" s="23"/>
      <c r="AN201" s="23"/>
      <c r="AO201" s="23"/>
      <c r="AP201" s="23"/>
      <c r="AQ201" s="23"/>
      <c r="AR201" s="3"/>
    </row>
    <row r="202" spans="1:44" s="8" customFormat="1" ht="15" customHeight="1" x14ac:dyDescent="0.25">
      <c r="A202" s="2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23"/>
      <c r="P202" s="23"/>
      <c r="Q202" s="23"/>
      <c r="R202" s="23"/>
      <c r="S202" s="23"/>
      <c r="T202" s="23"/>
      <c r="U202" s="34"/>
      <c r="V202" s="37"/>
      <c r="W202" s="34"/>
      <c r="X202" s="34"/>
      <c r="Y202" s="23"/>
      <c r="Z202" s="23"/>
      <c r="AA202" s="23"/>
      <c r="AB202" s="23"/>
      <c r="AC202" s="23"/>
      <c r="AD202" s="23"/>
      <c r="AE202" s="23"/>
      <c r="AF202" s="23"/>
      <c r="AG202" s="23"/>
      <c r="AH202" s="56"/>
      <c r="AI202" s="34"/>
      <c r="AJ202" s="34"/>
      <c r="AK202" s="23"/>
      <c r="AL202" s="23"/>
      <c r="AM202" s="23"/>
      <c r="AN202" s="23"/>
      <c r="AO202" s="23"/>
      <c r="AP202" s="23"/>
      <c r="AQ202" s="23"/>
      <c r="AR202" s="3"/>
    </row>
    <row r="203" spans="1:44" s="8" customFormat="1" ht="15" customHeight="1" x14ac:dyDescent="0.25">
      <c r="A203" s="2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23"/>
      <c r="P203" s="23"/>
      <c r="Q203" s="23"/>
      <c r="R203" s="23"/>
      <c r="S203" s="23"/>
      <c r="T203" s="23"/>
      <c r="U203" s="34"/>
      <c r="V203" s="37"/>
      <c r="W203" s="34"/>
      <c r="X203" s="34"/>
      <c r="Y203" s="23"/>
      <c r="Z203" s="23"/>
      <c r="AA203" s="23"/>
      <c r="AB203" s="23"/>
      <c r="AC203" s="23"/>
      <c r="AD203" s="23"/>
      <c r="AE203" s="23"/>
      <c r="AF203" s="23"/>
      <c r="AG203" s="23"/>
      <c r="AH203" s="56"/>
      <c r="AI203" s="34"/>
      <c r="AJ203" s="34"/>
      <c r="AK203" s="23"/>
      <c r="AL203" s="23"/>
      <c r="AM203" s="23"/>
      <c r="AN203" s="23"/>
      <c r="AO203" s="23"/>
      <c r="AP203" s="23"/>
      <c r="AQ203" s="23"/>
      <c r="AR203" s="3"/>
    </row>
    <row r="204" spans="1:44" s="8" customFormat="1" ht="15" customHeight="1" x14ac:dyDescent="0.25">
      <c r="A204" s="2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23"/>
      <c r="P204" s="23"/>
      <c r="Q204" s="23"/>
      <c r="R204" s="23"/>
      <c r="S204" s="23"/>
      <c r="T204" s="23"/>
      <c r="U204" s="34"/>
      <c r="V204" s="37"/>
      <c r="W204" s="34"/>
      <c r="X204" s="34"/>
      <c r="Y204" s="23"/>
      <c r="Z204" s="23"/>
      <c r="AA204" s="23"/>
      <c r="AB204" s="23"/>
      <c r="AC204" s="23"/>
      <c r="AD204" s="23"/>
      <c r="AE204" s="23"/>
      <c r="AF204" s="23"/>
      <c r="AG204" s="23"/>
      <c r="AH204" s="56"/>
      <c r="AI204" s="34"/>
      <c r="AJ204" s="34"/>
      <c r="AK204" s="23"/>
      <c r="AL204" s="23"/>
      <c r="AM204" s="23"/>
      <c r="AN204" s="23"/>
      <c r="AO204" s="23"/>
      <c r="AP204" s="23"/>
      <c r="AQ204" s="23"/>
      <c r="AR204" s="3"/>
    </row>
    <row r="205" spans="1:44" s="8" customFormat="1" ht="15" customHeight="1" x14ac:dyDescent="0.25">
      <c r="A205" s="2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23"/>
      <c r="P205" s="23"/>
      <c r="Q205" s="23"/>
      <c r="R205" s="23"/>
      <c r="S205" s="23"/>
      <c r="T205" s="23"/>
      <c r="U205" s="34"/>
      <c r="V205" s="37"/>
      <c r="W205" s="34"/>
      <c r="X205" s="34"/>
      <c r="Y205" s="23"/>
      <c r="Z205" s="23"/>
      <c r="AA205" s="23"/>
      <c r="AB205" s="23"/>
      <c r="AC205" s="23"/>
      <c r="AD205" s="23"/>
      <c r="AE205" s="23"/>
      <c r="AF205" s="23"/>
      <c r="AG205" s="23"/>
      <c r="AH205" s="56"/>
      <c r="AI205" s="34"/>
      <c r="AJ205" s="34"/>
      <c r="AK205" s="23"/>
      <c r="AL205" s="23"/>
      <c r="AM205" s="23"/>
      <c r="AN205" s="23"/>
      <c r="AO205" s="23"/>
      <c r="AP205" s="23"/>
      <c r="AQ205" s="23"/>
      <c r="AR205" s="3"/>
    </row>
    <row r="206" spans="1:44" s="8" customFormat="1" ht="15" customHeight="1" x14ac:dyDescent="0.25">
      <c r="A206" s="2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23"/>
      <c r="P206" s="23"/>
      <c r="Q206" s="23"/>
      <c r="R206" s="23"/>
      <c r="S206" s="23"/>
      <c r="T206" s="23"/>
      <c r="U206" s="34"/>
      <c r="V206" s="37"/>
      <c r="W206" s="34"/>
      <c r="X206" s="34"/>
      <c r="Y206" s="23"/>
      <c r="Z206" s="23"/>
      <c r="AA206" s="23"/>
      <c r="AB206" s="23"/>
      <c r="AC206" s="23"/>
      <c r="AD206" s="23"/>
      <c r="AE206" s="23"/>
      <c r="AF206" s="23"/>
      <c r="AG206" s="23"/>
      <c r="AH206" s="56"/>
      <c r="AI206" s="34"/>
      <c r="AJ206" s="34"/>
      <c r="AK206" s="23"/>
      <c r="AL206" s="23"/>
      <c r="AM206" s="23"/>
      <c r="AN206" s="23"/>
      <c r="AO206" s="23"/>
      <c r="AP206" s="23"/>
      <c r="AQ206" s="23"/>
      <c r="AR206" s="3"/>
    </row>
    <row r="207" spans="1:44" s="8" customFormat="1" ht="15" customHeight="1" x14ac:dyDescent="0.25">
      <c r="A207" s="2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23"/>
      <c r="P207" s="23"/>
      <c r="Q207" s="23"/>
      <c r="R207" s="23"/>
      <c r="S207" s="23"/>
      <c r="T207" s="23"/>
      <c r="U207" s="34"/>
      <c r="V207" s="37"/>
      <c r="W207" s="34"/>
      <c r="X207" s="34"/>
      <c r="Y207" s="23"/>
      <c r="Z207" s="23"/>
      <c r="AA207" s="23"/>
      <c r="AB207" s="23"/>
      <c r="AC207" s="23"/>
      <c r="AD207" s="23"/>
      <c r="AE207" s="23"/>
      <c r="AF207" s="23"/>
      <c r="AG207" s="23"/>
      <c r="AH207" s="56"/>
      <c r="AI207" s="34"/>
      <c r="AJ207" s="34"/>
      <c r="AK207" s="23"/>
      <c r="AL207" s="23"/>
      <c r="AM207" s="23"/>
      <c r="AN207" s="23"/>
      <c r="AO207" s="23"/>
      <c r="AP207" s="23"/>
      <c r="AQ207" s="23"/>
      <c r="AR207" s="3"/>
    </row>
    <row r="208" spans="1:44" s="8" customFormat="1" ht="15" customHeight="1" x14ac:dyDescent="0.25">
      <c r="A208" s="2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23"/>
      <c r="P208" s="23"/>
      <c r="Q208" s="23"/>
      <c r="R208" s="23"/>
      <c r="S208" s="23"/>
      <c r="T208" s="23"/>
      <c r="U208" s="34"/>
      <c r="V208" s="37"/>
      <c r="W208" s="34"/>
      <c r="X208" s="34"/>
      <c r="Y208" s="23"/>
      <c r="Z208" s="23"/>
      <c r="AA208" s="23"/>
      <c r="AB208" s="23"/>
      <c r="AC208" s="23"/>
      <c r="AD208" s="23"/>
      <c r="AE208" s="23"/>
      <c r="AF208" s="23"/>
      <c r="AG208" s="23"/>
      <c r="AH208" s="56"/>
      <c r="AI208" s="34"/>
      <c r="AJ208" s="34"/>
      <c r="AK208" s="23"/>
      <c r="AL208" s="23"/>
      <c r="AM208" s="23"/>
      <c r="AN208" s="23"/>
      <c r="AO208" s="23"/>
      <c r="AP208" s="23"/>
      <c r="AQ208" s="23"/>
      <c r="AR208" s="3"/>
    </row>
    <row r="209" spans="1:44" s="8" customFormat="1" ht="15" customHeight="1" x14ac:dyDescent="0.25">
      <c r="A209" s="2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23"/>
      <c r="P209" s="23"/>
      <c r="Q209" s="23"/>
      <c r="R209" s="23"/>
      <c r="S209" s="23"/>
      <c r="T209" s="23"/>
      <c r="U209" s="34"/>
      <c r="V209" s="37"/>
      <c r="W209" s="34"/>
      <c r="X209" s="34"/>
      <c r="Y209" s="23"/>
      <c r="Z209" s="23"/>
      <c r="AA209" s="23"/>
      <c r="AB209" s="23"/>
      <c r="AC209" s="23"/>
      <c r="AD209" s="23"/>
      <c r="AE209" s="23"/>
      <c r="AF209" s="23"/>
      <c r="AG209" s="23"/>
      <c r="AH209" s="56"/>
      <c r="AI209" s="34"/>
      <c r="AJ209" s="34"/>
      <c r="AK209" s="23"/>
      <c r="AL209" s="23"/>
      <c r="AM209" s="23"/>
      <c r="AN209" s="23"/>
      <c r="AO209" s="23"/>
      <c r="AP209" s="23"/>
      <c r="AQ209" s="23"/>
      <c r="AR209" s="3"/>
    </row>
    <row r="210" spans="1:44" s="8" customFormat="1" ht="15" customHeight="1" x14ac:dyDescent="0.25">
      <c r="A210" s="2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23"/>
      <c r="P210" s="23"/>
      <c r="Q210" s="23"/>
      <c r="R210" s="23"/>
      <c r="S210" s="23"/>
      <c r="T210" s="23"/>
      <c r="U210" s="34"/>
      <c r="V210" s="37"/>
      <c r="W210" s="34"/>
      <c r="X210" s="34"/>
      <c r="Y210" s="23"/>
      <c r="Z210" s="23"/>
      <c r="AA210" s="23"/>
      <c r="AB210" s="23"/>
      <c r="AC210" s="23"/>
      <c r="AD210" s="23"/>
      <c r="AE210" s="23"/>
      <c r="AF210" s="23"/>
      <c r="AG210" s="23"/>
      <c r="AH210" s="56"/>
      <c r="AI210" s="34"/>
      <c r="AJ210" s="34"/>
      <c r="AK210" s="23"/>
      <c r="AL210" s="23"/>
      <c r="AM210" s="23"/>
      <c r="AN210" s="23"/>
      <c r="AO210" s="23"/>
      <c r="AP210" s="23"/>
      <c r="AQ210" s="23"/>
      <c r="AR210" s="3"/>
    </row>
    <row r="211" spans="1:44" s="8" customFormat="1" ht="15" customHeight="1" x14ac:dyDescent="0.25">
      <c r="A211" s="2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23"/>
      <c r="P211" s="23"/>
      <c r="Q211" s="23"/>
      <c r="R211" s="23"/>
      <c r="S211" s="23"/>
      <c r="T211" s="23"/>
      <c r="U211" s="34"/>
      <c r="V211" s="37"/>
      <c r="W211" s="34"/>
      <c r="X211" s="34"/>
      <c r="Y211" s="23"/>
      <c r="Z211" s="23"/>
      <c r="AA211" s="23"/>
      <c r="AB211" s="23"/>
      <c r="AC211" s="23"/>
      <c r="AD211" s="23"/>
      <c r="AE211" s="23"/>
      <c r="AF211" s="23"/>
      <c r="AG211" s="23"/>
      <c r="AH211" s="56"/>
      <c r="AI211" s="34"/>
      <c r="AJ211" s="34"/>
      <c r="AK211" s="23"/>
      <c r="AL211" s="23"/>
      <c r="AM211" s="23"/>
      <c r="AN211" s="23"/>
      <c r="AO211" s="23"/>
      <c r="AP211" s="23"/>
      <c r="AQ211" s="23"/>
      <c r="AR211" s="3"/>
    </row>
    <row r="212" spans="1:44" s="8" customFormat="1" ht="15" customHeight="1" x14ac:dyDescent="0.25">
      <c r="A212" s="2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23"/>
      <c r="P212" s="23"/>
      <c r="Q212" s="23"/>
      <c r="R212" s="23"/>
      <c r="S212" s="23"/>
      <c r="T212" s="23"/>
      <c r="U212" s="34"/>
      <c r="V212" s="37"/>
      <c r="W212" s="34"/>
      <c r="X212" s="34"/>
      <c r="Y212" s="23"/>
      <c r="Z212" s="23"/>
      <c r="AA212" s="23"/>
      <c r="AB212" s="23"/>
      <c r="AC212" s="23"/>
      <c r="AD212" s="23"/>
      <c r="AE212" s="23"/>
      <c r="AF212" s="23"/>
      <c r="AG212" s="23"/>
      <c r="AH212" s="56"/>
      <c r="AI212" s="34"/>
      <c r="AJ212" s="34"/>
      <c r="AK212" s="23"/>
      <c r="AL212" s="23"/>
      <c r="AM212" s="23"/>
      <c r="AN212" s="23"/>
      <c r="AO212" s="23"/>
      <c r="AP212" s="23"/>
      <c r="AQ212" s="23"/>
      <c r="AR212" s="3"/>
    </row>
    <row r="213" spans="1:44" s="8" customFormat="1" ht="15" customHeight="1" x14ac:dyDescent="0.25">
      <c r="A213" s="2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23"/>
      <c r="P213" s="23"/>
      <c r="Q213" s="23"/>
      <c r="R213" s="23"/>
      <c r="S213" s="23"/>
      <c r="T213" s="23"/>
      <c r="U213" s="34"/>
      <c r="V213" s="37"/>
      <c r="W213" s="34"/>
      <c r="X213" s="34"/>
      <c r="Y213" s="23"/>
      <c r="Z213" s="23"/>
      <c r="AA213" s="23"/>
      <c r="AB213" s="23"/>
      <c r="AC213" s="23"/>
      <c r="AD213" s="23"/>
      <c r="AE213" s="23"/>
      <c r="AF213" s="23"/>
      <c r="AG213" s="23"/>
      <c r="AH213" s="56"/>
      <c r="AI213" s="34"/>
      <c r="AJ213" s="34"/>
      <c r="AK213" s="23"/>
      <c r="AL213" s="23"/>
      <c r="AM213" s="23"/>
      <c r="AN213" s="23"/>
      <c r="AO213" s="23"/>
      <c r="AP213" s="23"/>
      <c r="AQ213" s="23"/>
      <c r="AR213" s="3"/>
    </row>
    <row r="214" spans="1:44" s="8" customFormat="1" ht="15" customHeight="1" x14ac:dyDescent="0.25">
      <c r="A214" s="2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23"/>
      <c r="P214" s="23"/>
      <c r="Q214" s="23"/>
      <c r="R214" s="23"/>
      <c r="S214" s="23"/>
      <c r="T214" s="23"/>
      <c r="U214" s="34"/>
      <c r="V214" s="37"/>
      <c r="W214" s="34"/>
      <c r="X214" s="34"/>
      <c r="Y214" s="23"/>
      <c r="Z214" s="23"/>
      <c r="AA214" s="23"/>
      <c r="AB214" s="23"/>
      <c r="AC214" s="23"/>
      <c r="AD214" s="23"/>
      <c r="AE214" s="23"/>
      <c r="AF214" s="23"/>
      <c r="AG214" s="23"/>
      <c r="AH214" s="56"/>
      <c r="AI214" s="34"/>
      <c r="AJ214" s="34"/>
      <c r="AK214" s="23"/>
      <c r="AL214" s="23"/>
      <c r="AM214" s="23"/>
      <c r="AN214" s="23"/>
      <c r="AO214" s="23"/>
      <c r="AP214" s="23"/>
      <c r="AQ214" s="23"/>
      <c r="AR214" s="3"/>
    </row>
    <row r="215" spans="1:44" s="8" customFormat="1" ht="15" customHeight="1" x14ac:dyDescent="0.25">
      <c r="A215" s="2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23"/>
      <c r="P215" s="23"/>
      <c r="Q215" s="23"/>
      <c r="R215" s="23"/>
      <c r="S215" s="23"/>
      <c r="T215" s="23"/>
      <c r="U215" s="34"/>
      <c r="V215" s="37"/>
      <c r="W215" s="34"/>
      <c r="X215" s="34"/>
      <c r="Y215" s="23"/>
      <c r="Z215" s="23"/>
      <c r="AA215" s="23"/>
      <c r="AB215" s="23"/>
      <c r="AC215" s="23"/>
      <c r="AD215" s="23"/>
      <c r="AE215" s="23"/>
      <c r="AF215" s="23"/>
      <c r="AG215" s="23"/>
      <c r="AH215" s="56"/>
      <c r="AI215" s="34"/>
      <c r="AJ215" s="34"/>
      <c r="AK215" s="23"/>
      <c r="AL215" s="23"/>
      <c r="AM215" s="23"/>
      <c r="AN215" s="23"/>
      <c r="AO215" s="23"/>
      <c r="AP215" s="23"/>
      <c r="AQ215" s="23"/>
      <c r="AR215" s="3"/>
    </row>
    <row r="216" spans="1:44" s="8" customFormat="1" ht="15" customHeight="1" x14ac:dyDescent="0.25">
      <c r="A216" s="2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23"/>
      <c r="P216" s="23"/>
      <c r="Q216" s="23"/>
      <c r="R216" s="23"/>
      <c r="S216" s="23"/>
      <c r="T216" s="23"/>
      <c r="U216" s="34"/>
      <c r="V216" s="37"/>
      <c r="W216" s="34"/>
      <c r="X216" s="34"/>
      <c r="Y216" s="23"/>
      <c r="Z216" s="23"/>
      <c r="AA216" s="23"/>
      <c r="AB216" s="23"/>
      <c r="AC216" s="23"/>
      <c r="AD216" s="23"/>
      <c r="AE216" s="23"/>
      <c r="AF216" s="23"/>
      <c r="AG216" s="23"/>
      <c r="AH216" s="56"/>
      <c r="AI216" s="34"/>
      <c r="AJ216" s="34"/>
      <c r="AK216" s="23"/>
      <c r="AL216" s="23"/>
      <c r="AM216" s="23"/>
      <c r="AN216" s="23"/>
      <c r="AO216" s="23"/>
      <c r="AP216" s="23"/>
      <c r="AQ216" s="23"/>
      <c r="AR216" s="3"/>
    </row>
    <row r="217" spans="1:44" s="8" customFormat="1" ht="15" customHeight="1" x14ac:dyDescent="0.25">
      <c r="A217" s="2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23"/>
      <c r="P217" s="23"/>
      <c r="Q217" s="23"/>
      <c r="R217" s="23"/>
      <c r="S217" s="23"/>
      <c r="T217" s="23"/>
      <c r="U217" s="34"/>
      <c r="V217" s="37"/>
      <c r="W217" s="34"/>
      <c r="X217" s="34"/>
      <c r="Y217" s="23"/>
      <c r="Z217" s="23"/>
      <c r="AA217" s="23"/>
      <c r="AB217" s="23"/>
      <c r="AC217" s="23"/>
      <c r="AD217" s="23"/>
      <c r="AE217" s="23"/>
      <c r="AF217" s="23"/>
      <c r="AG217" s="23"/>
      <c r="AH217" s="56"/>
      <c r="AI217" s="34"/>
      <c r="AJ217" s="34"/>
      <c r="AK217" s="23"/>
      <c r="AL217" s="23"/>
      <c r="AM217" s="23"/>
      <c r="AN217" s="23"/>
      <c r="AO217" s="23"/>
      <c r="AP217" s="23"/>
      <c r="AQ217" s="23"/>
      <c r="AR217" s="3"/>
    </row>
    <row r="218" spans="1:44" ht="15" customHeight="1" x14ac:dyDescent="0.25">
      <c r="AG218" s="23"/>
      <c r="AH218" s="56"/>
      <c r="AI218" s="34"/>
      <c r="AJ218" s="34"/>
    </row>
    <row r="219" spans="1:44" ht="15" customHeight="1" x14ac:dyDescent="0.25">
      <c r="AG219" s="23"/>
      <c r="AH219" s="56"/>
      <c r="AI219" s="34"/>
      <c r="AJ219" s="34"/>
    </row>
    <row r="220" spans="1:44" ht="15" customHeight="1" x14ac:dyDescent="0.25">
      <c r="AG220" s="23"/>
      <c r="AH220" s="56"/>
      <c r="AI220" s="34"/>
      <c r="AJ220" s="34"/>
    </row>
    <row r="221" spans="1:44" ht="15" customHeight="1" x14ac:dyDescent="0.25">
      <c r="AG221" s="23"/>
      <c r="AH221" s="56"/>
      <c r="AI221" s="34"/>
      <c r="AJ221" s="34"/>
    </row>
    <row r="222" spans="1:44" ht="15" customHeight="1" x14ac:dyDescent="0.25">
      <c r="AG222" s="23"/>
      <c r="AH222" s="56"/>
      <c r="AI222" s="34"/>
      <c r="AJ222" s="34"/>
    </row>
    <row r="223" spans="1:44" ht="15" customHeight="1" x14ac:dyDescent="0.25">
      <c r="AG223" s="23"/>
      <c r="AH223" s="56"/>
      <c r="AI223" s="34"/>
      <c r="AJ223" s="34"/>
    </row>
    <row r="224" spans="1:44" ht="15" customHeight="1" x14ac:dyDescent="0.25">
      <c r="AG224" s="23"/>
      <c r="AH224" s="56"/>
      <c r="AI224" s="34"/>
      <c r="AJ224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28515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85546875" customWidth="1"/>
    <col min="27" max="31" width="5.42578125" customWidth="1"/>
    <col min="32" max="32" width="7.855468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6.85546875" customWidth="1"/>
    <col min="45" max="45" width="0.7109375" customWidth="1"/>
  </cols>
  <sheetData>
    <row r="1" spans="1:57" x14ac:dyDescent="0.25">
      <c r="A1" s="34"/>
      <c r="B1" s="7" t="s">
        <v>59</v>
      </c>
      <c r="C1" s="6"/>
      <c r="D1" s="73"/>
      <c r="E1" s="83" t="s">
        <v>60</v>
      </c>
      <c r="F1" s="91"/>
      <c r="G1" s="61"/>
      <c r="H1" s="61"/>
      <c r="I1" s="7"/>
      <c r="J1" s="6"/>
      <c r="K1" s="71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91"/>
      <c r="AB1" s="91"/>
      <c r="AC1" s="61"/>
      <c r="AD1" s="61"/>
      <c r="AE1" s="7"/>
      <c r="AF1" s="6"/>
      <c r="AG1" s="71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81</v>
      </c>
      <c r="C2" s="60"/>
      <c r="D2" s="94"/>
      <c r="E2" s="12" t="s">
        <v>12</v>
      </c>
      <c r="F2" s="13"/>
      <c r="G2" s="13"/>
      <c r="H2" s="13"/>
      <c r="I2" s="19"/>
      <c r="J2" s="14"/>
      <c r="K2" s="95"/>
      <c r="L2" s="21" t="s">
        <v>112</v>
      </c>
      <c r="M2" s="13"/>
      <c r="N2" s="13"/>
      <c r="O2" s="20"/>
      <c r="P2" s="18"/>
      <c r="Q2" s="21" t="s">
        <v>113</v>
      </c>
      <c r="R2" s="13"/>
      <c r="S2" s="13"/>
      <c r="T2" s="13"/>
      <c r="U2" s="19"/>
      <c r="V2" s="20"/>
      <c r="W2" s="18"/>
      <c r="X2" s="87" t="s">
        <v>114</v>
      </c>
      <c r="Y2" s="88"/>
      <c r="Z2" s="96"/>
      <c r="AA2" s="12" t="s">
        <v>12</v>
      </c>
      <c r="AB2" s="13"/>
      <c r="AC2" s="13"/>
      <c r="AD2" s="13"/>
      <c r="AE2" s="19"/>
      <c r="AF2" s="14"/>
      <c r="AG2" s="95"/>
      <c r="AH2" s="21" t="s">
        <v>115</v>
      </c>
      <c r="AI2" s="13"/>
      <c r="AJ2" s="13"/>
      <c r="AK2" s="20"/>
      <c r="AL2" s="18"/>
      <c r="AM2" s="21" t="s">
        <v>113</v>
      </c>
      <c r="AN2" s="13"/>
      <c r="AO2" s="13"/>
      <c r="AP2" s="13"/>
      <c r="AQ2" s="19"/>
      <c r="AR2" s="20"/>
      <c r="AS2" s="97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7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7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7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62"/>
      <c r="M4" s="17"/>
      <c r="N4" s="17"/>
      <c r="O4" s="17"/>
      <c r="P4" s="23"/>
      <c r="Q4" s="24"/>
      <c r="R4" s="24"/>
      <c r="S4" s="26"/>
      <c r="T4" s="24"/>
      <c r="U4" s="24"/>
      <c r="V4" s="98"/>
      <c r="W4" s="29"/>
      <c r="X4" s="24">
        <v>1987</v>
      </c>
      <c r="Y4" s="24" t="s">
        <v>53</v>
      </c>
      <c r="Z4" s="70" t="s">
        <v>61</v>
      </c>
      <c r="AA4" s="24">
        <v>22</v>
      </c>
      <c r="AB4" s="24">
        <v>1</v>
      </c>
      <c r="AC4" s="24">
        <v>18</v>
      </c>
      <c r="AD4" s="24">
        <v>20</v>
      </c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9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2"/>
      <c r="M5" s="17"/>
      <c r="N5" s="17"/>
      <c r="O5" s="17"/>
      <c r="P5" s="23"/>
      <c r="Q5" s="24"/>
      <c r="R5" s="24"/>
      <c r="S5" s="26"/>
      <c r="T5" s="24"/>
      <c r="U5" s="24"/>
      <c r="V5" s="98"/>
      <c r="W5" s="29"/>
      <c r="X5" s="24">
        <v>1988</v>
      </c>
      <c r="Y5" s="24" t="s">
        <v>53</v>
      </c>
      <c r="Z5" s="70" t="s">
        <v>61</v>
      </c>
      <c r="AA5" s="24">
        <v>22</v>
      </c>
      <c r="AB5" s="24">
        <v>0</v>
      </c>
      <c r="AC5" s="24">
        <v>15</v>
      </c>
      <c r="AD5" s="24">
        <v>17</v>
      </c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9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8"/>
      <c r="D6" s="25"/>
      <c r="E6" s="24"/>
      <c r="F6" s="24"/>
      <c r="G6" s="24"/>
      <c r="H6" s="26"/>
      <c r="I6" s="24"/>
      <c r="J6" s="27"/>
      <c r="K6" s="29"/>
      <c r="L6" s="62"/>
      <c r="M6" s="17"/>
      <c r="N6" s="17"/>
      <c r="O6" s="17"/>
      <c r="P6" s="23"/>
      <c r="Q6" s="24"/>
      <c r="R6" s="24"/>
      <c r="S6" s="26"/>
      <c r="T6" s="24"/>
      <c r="U6" s="24"/>
      <c r="V6" s="98"/>
      <c r="W6" s="29"/>
      <c r="X6" s="24">
        <v>1989</v>
      </c>
      <c r="Y6" s="28" t="s">
        <v>53</v>
      </c>
      <c r="Z6" s="25" t="s">
        <v>61</v>
      </c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9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2"/>
      <c r="M7" s="17"/>
      <c r="N7" s="17"/>
      <c r="O7" s="17"/>
      <c r="P7" s="23"/>
      <c r="Q7" s="24"/>
      <c r="R7" s="24"/>
      <c r="S7" s="26"/>
      <c r="T7" s="24"/>
      <c r="U7" s="24"/>
      <c r="V7" s="98"/>
      <c r="W7" s="29"/>
      <c r="X7" s="24">
        <v>1990</v>
      </c>
      <c r="Y7" s="24" t="s">
        <v>52</v>
      </c>
      <c r="Z7" s="118" t="s">
        <v>61</v>
      </c>
      <c r="AA7" s="24">
        <v>22</v>
      </c>
      <c r="AB7" s="24">
        <v>0</v>
      </c>
      <c r="AC7" s="24">
        <v>15</v>
      </c>
      <c r="AD7" s="24">
        <v>29</v>
      </c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9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8"/>
      <c r="D8" s="25"/>
      <c r="E8" s="24"/>
      <c r="F8" s="24"/>
      <c r="G8" s="24"/>
      <c r="H8" s="26"/>
      <c r="I8" s="24"/>
      <c r="J8" s="27"/>
      <c r="K8" s="29"/>
      <c r="L8" s="62"/>
      <c r="M8" s="17"/>
      <c r="N8" s="17"/>
      <c r="O8" s="17"/>
      <c r="P8" s="23"/>
      <c r="Q8" s="24"/>
      <c r="R8" s="24"/>
      <c r="S8" s="26"/>
      <c r="T8" s="24"/>
      <c r="U8" s="24"/>
      <c r="V8" s="98"/>
      <c r="W8" s="29"/>
      <c r="X8" s="24">
        <v>1991</v>
      </c>
      <c r="Y8" s="24" t="s">
        <v>63</v>
      </c>
      <c r="Z8" s="118" t="s">
        <v>61</v>
      </c>
      <c r="AA8" s="24">
        <v>22</v>
      </c>
      <c r="AB8" s="24">
        <v>3</v>
      </c>
      <c r="AC8" s="24">
        <v>22</v>
      </c>
      <c r="AD8" s="24">
        <v>37</v>
      </c>
      <c r="AE8" s="24"/>
      <c r="AF8" s="27"/>
      <c r="AG8" s="29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99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>
        <v>1992</v>
      </c>
      <c r="C9" s="28" t="s">
        <v>48</v>
      </c>
      <c r="D9" s="25" t="s">
        <v>61</v>
      </c>
      <c r="E9" s="24">
        <v>25</v>
      </c>
      <c r="F9" s="24">
        <v>1</v>
      </c>
      <c r="G9" s="24">
        <v>14</v>
      </c>
      <c r="H9" s="26">
        <v>20</v>
      </c>
      <c r="I9" s="24">
        <v>100</v>
      </c>
      <c r="J9" s="27"/>
      <c r="K9" s="29"/>
      <c r="L9" s="62"/>
      <c r="M9" s="17"/>
      <c r="N9" s="17"/>
      <c r="O9" s="17"/>
      <c r="P9" s="23"/>
      <c r="Q9" s="24"/>
      <c r="R9" s="24"/>
      <c r="S9" s="26"/>
      <c r="T9" s="24"/>
      <c r="U9" s="24"/>
      <c r="V9" s="98"/>
      <c r="W9" s="29"/>
      <c r="X9" s="24"/>
      <c r="Y9" s="28"/>
      <c r="Z9" s="25"/>
      <c r="AA9" s="24"/>
      <c r="AB9" s="24"/>
      <c r="AC9" s="24"/>
      <c r="AD9" s="26"/>
      <c r="AE9" s="24"/>
      <c r="AF9" s="27"/>
      <c r="AG9" s="29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99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>
        <v>1993</v>
      </c>
      <c r="C10" s="28" t="s">
        <v>50</v>
      </c>
      <c r="D10" s="25" t="s">
        <v>61</v>
      </c>
      <c r="E10" s="24">
        <v>26</v>
      </c>
      <c r="F10" s="24">
        <v>4</v>
      </c>
      <c r="G10" s="24">
        <v>42</v>
      </c>
      <c r="H10" s="26">
        <v>21</v>
      </c>
      <c r="I10" s="24">
        <v>129</v>
      </c>
      <c r="J10" s="27"/>
      <c r="K10" s="29"/>
      <c r="L10" s="17" t="s">
        <v>65</v>
      </c>
      <c r="M10" s="17"/>
      <c r="N10" s="17" t="s">
        <v>64</v>
      </c>
      <c r="O10" s="17"/>
      <c r="P10" s="23"/>
      <c r="Q10" s="24"/>
      <c r="R10" s="24"/>
      <c r="S10" s="26"/>
      <c r="T10" s="24"/>
      <c r="U10" s="24"/>
      <c r="V10" s="98"/>
      <c r="W10" s="29"/>
      <c r="X10" s="24"/>
      <c r="Y10" s="28"/>
      <c r="Z10" s="25"/>
      <c r="AA10" s="24"/>
      <c r="AB10" s="24"/>
      <c r="AC10" s="24"/>
      <c r="AD10" s="26"/>
      <c r="AE10" s="24"/>
      <c r="AF10" s="27"/>
      <c r="AG10" s="29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99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4"/>
      <c r="C11" s="28"/>
      <c r="D11" s="25"/>
      <c r="E11" s="24"/>
      <c r="F11" s="24"/>
      <c r="G11" s="24"/>
      <c r="H11" s="26"/>
      <c r="I11" s="24"/>
      <c r="J11" s="27"/>
      <c r="K11" s="29"/>
      <c r="L11" s="62"/>
      <c r="M11" s="17"/>
      <c r="N11" s="17"/>
      <c r="O11" s="17"/>
      <c r="P11" s="23"/>
      <c r="Q11" s="24"/>
      <c r="R11" s="24"/>
      <c r="S11" s="26"/>
      <c r="T11" s="24"/>
      <c r="U11" s="24"/>
      <c r="V11" s="98"/>
      <c r="W11" s="29"/>
      <c r="X11" s="24"/>
      <c r="Y11" s="28"/>
      <c r="Z11" s="25"/>
      <c r="AA11" s="24"/>
      <c r="AB11" s="24"/>
      <c r="AC11" s="24"/>
      <c r="AD11" s="26"/>
      <c r="AE11" s="24"/>
      <c r="AF11" s="27"/>
      <c r="AG11" s="29"/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99"/>
      <c r="AS11" s="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4">
        <v>1996</v>
      </c>
      <c r="C12" s="28" t="s">
        <v>50</v>
      </c>
      <c r="D12" s="25" t="s">
        <v>61</v>
      </c>
      <c r="E12" s="24">
        <v>26</v>
      </c>
      <c r="F12" s="24">
        <v>5</v>
      </c>
      <c r="G12" s="24">
        <v>34</v>
      </c>
      <c r="H12" s="26">
        <v>26</v>
      </c>
      <c r="I12" s="24">
        <v>122</v>
      </c>
      <c r="J12" s="27"/>
      <c r="K12" s="29"/>
      <c r="L12" s="17" t="s">
        <v>100</v>
      </c>
      <c r="M12" s="17"/>
      <c r="N12" s="17" t="s">
        <v>52</v>
      </c>
      <c r="O12" s="17"/>
      <c r="P12" s="23"/>
      <c r="Q12" s="24"/>
      <c r="R12" s="24"/>
      <c r="S12" s="26"/>
      <c r="T12" s="24"/>
      <c r="U12" s="24"/>
      <c r="V12" s="98"/>
      <c r="W12" s="29"/>
      <c r="X12" s="24"/>
      <c r="Y12" s="28"/>
      <c r="Z12" s="25"/>
      <c r="AA12" s="24"/>
      <c r="AB12" s="24"/>
      <c r="AC12" s="24"/>
      <c r="AD12" s="26"/>
      <c r="AE12" s="24"/>
      <c r="AF12" s="27"/>
      <c r="AG12" s="29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99"/>
      <c r="AS12" s="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4"/>
      <c r="C13" s="28"/>
      <c r="D13" s="25"/>
      <c r="E13" s="24"/>
      <c r="F13" s="24"/>
      <c r="G13" s="24"/>
      <c r="H13" s="26"/>
      <c r="I13" s="24"/>
      <c r="J13" s="27"/>
      <c r="K13" s="29"/>
      <c r="L13" s="62"/>
      <c r="M13" s="17"/>
      <c r="N13" s="17"/>
      <c r="O13" s="17"/>
      <c r="P13" s="23"/>
      <c r="Q13" s="24"/>
      <c r="R13" s="24"/>
      <c r="S13" s="26"/>
      <c r="T13" s="24"/>
      <c r="U13" s="24"/>
      <c r="V13" s="98"/>
      <c r="W13" s="29"/>
      <c r="X13" s="24"/>
      <c r="Y13" s="28"/>
      <c r="Z13" s="25"/>
      <c r="AA13" s="24"/>
      <c r="AB13" s="24"/>
      <c r="AC13" s="24"/>
      <c r="AD13" s="26"/>
      <c r="AE13" s="24"/>
      <c r="AF13" s="27"/>
      <c r="AG13" s="29"/>
      <c r="AH13" s="17"/>
      <c r="AI13" s="17"/>
      <c r="AJ13" s="17"/>
      <c r="AK13" s="17"/>
      <c r="AL13" s="23"/>
      <c r="AM13" s="24"/>
      <c r="AN13" s="24"/>
      <c r="AO13" s="24"/>
      <c r="AP13" s="24"/>
      <c r="AQ13" s="24"/>
      <c r="AR13" s="99"/>
      <c r="AS13" s="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4">
        <v>2007</v>
      </c>
      <c r="C14" s="28" t="s">
        <v>53</v>
      </c>
      <c r="D14" s="25" t="s">
        <v>66</v>
      </c>
      <c r="E14" s="24">
        <v>20</v>
      </c>
      <c r="F14" s="24">
        <v>0</v>
      </c>
      <c r="G14" s="24">
        <v>24</v>
      </c>
      <c r="H14" s="26">
        <v>8</v>
      </c>
      <c r="I14" s="24">
        <v>75</v>
      </c>
      <c r="J14" s="27">
        <v>0.47799999999999998</v>
      </c>
      <c r="K14" s="29"/>
      <c r="L14" s="62"/>
      <c r="M14" s="17"/>
      <c r="N14" s="17"/>
      <c r="O14" s="17"/>
      <c r="P14" s="23"/>
      <c r="Q14" s="24"/>
      <c r="R14" s="24"/>
      <c r="S14" s="26"/>
      <c r="T14" s="24"/>
      <c r="U14" s="24"/>
      <c r="V14" s="98"/>
      <c r="W14" s="29"/>
      <c r="X14" s="24"/>
      <c r="Y14" s="28"/>
      <c r="Z14" s="25"/>
      <c r="AA14" s="24"/>
      <c r="AB14" s="24"/>
      <c r="AC14" s="24"/>
      <c r="AD14" s="26"/>
      <c r="AE14" s="24"/>
      <c r="AF14" s="27"/>
      <c r="AG14" s="29"/>
      <c r="AH14" s="17"/>
      <c r="AI14" s="17"/>
      <c r="AJ14" s="17"/>
      <c r="AK14" s="17"/>
      <c r="AL14" s="23"/>
      <c r="AM14" s="24"/>
      <c r="AN14" s="24"/>
      <c r="AO14" s="24"/>
      <c r="AP14" s="24"/>
      <c r="AQ14" s="24"/>
      <c r="AR14" s="99"/>
      <c r="AS14" s="1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4">
        <v>2008</v>
      </c>
      <c r="C15" s="28" t="s">
        <v>54</v>
      </c>
      <c r="D15" s="25" t="s">
        <v>66</v>
      </c>
      <c r="E15" s="24">
        <v>22</v>
      </c>
      <c r="F15" s="24">
        <v>1</v>
      </c>
      <c r="G15" s="24">
        <v>21</v>
      </c>
      <c r="H15" s="26">
        <v>11</v>
      </c>
      <c r="I15" s="24">
        <v>107</v>
      </c>
      <c r="J15" s="27">
        <v>0.58199999999999996</v>
      </c>
      <c r="K15" s="29"/>
      <c r="L15" s="62"/>
      <c r="M15" s="17"/>
      <c r="N15" s="17"/>
      <c r="O15" s="17" t="s">
        <v>64</v>
      </c>
      <c r="P15" s="23"/>
      <c r="Q15" s="24"/>
      <c r="R15" s="24"/>
      <c r="S15" s="26"/>
      <c r="T15" s="24"/>
      <c r="U15" s="24"/>
      <c r="V15" s="98"/>
      <c r="W15" s="29"/>
      <c r="X15" s="24"/>
      <c r="Y15" s="28"/>
      <c r="Z15" s="25"/>
      <c r="AA15" s="24"/>
      <c r="AB15" s="24"/>
      <c r="AC15" s="24"/>
      <c r="AD15" s="26"/>
      <c r="AE15" s="24"/>
      <c r="AF15" s="27"/>
      <c r="AG15" s="29"/>
      <c r="AH15" s="17"/>
      <c r="AI15" s="17"/>
      <c r="AJ15" s="17"/>
      <c r="AK15" s="17"/>
      <c r="AL15" s="23"/>
      <c r="AM15" s="24"/>
      <c r="AN15" s="24"/>
      <c r="AO15" s="24"/>
      <c r="AP15" s="24"/>
      <c r="AQ15" s="24"/>
      <c r="AR15" s="99"/>
      <c r="AS15" s="1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24">
        <v>2009</v>
      </c>
      <c r="C16" s="28" t="s">
        <v>64</v>
      </c>
      <c r="D16" s="25" t="s">
        <v>66</v>
      </c>
      <c r="E16" s="24">
        <v>3</v>
      </c>
      <c r="F16" s="24">
        <v>1</v>
      </c>
      <c r="G16" s="24">
        <v>1</v>
      </c>
      <c r="H16" s="26">
        <v>2</v>
      </c>
      <c r="I16" s="24">
        <v>10</v>
      </c>
      <c r="J16" s="27">
        <v>0.38500000000000001</v>
      </c>
      <c r="K16" s="29"/>
      <c r="L16" s="62"/>
      <c r="M16" s="17"/>
      <c r="N16" s="17"/>
      <c r="O16" s="17"/>
      <c r="P16" s="23"/>
      <c r="Q16" s="24"/>
      <c r="R16" s="24"/>
      <c r="S16" s="26"/>
      <c r="T16" s="24"/>
      <c r="U16" s="24"/>
      <c r="V16" s="98"/>
      <c r="W16" s="29"/>
      <c r="X16" s="24"/>
      <c r="Y16" s="28"/>
      <c r="Z16" s="25"/>
      <c r="AA16" s="24"/>
      <c r="AB16" s="24"/>
      <c r="AC16" s="24"/>
      <c r="AD16" s="26"/>
      <c r="AE16" s="24"/>
      <c r="AF16" s="27"/>
      <c r="AG16" s="29"/>
      <c r="AH16" s="17"/>
      <c r="AI16" s="17"/>
      <c r="AJ16" s="17"/>
      <c r="AK16" s="17"/>
      <c r="AL16" s="23"/>
      <c r="AM16" s="24"/>
      <c r="AN16" s="24"/>
      <c r="AO16" s="24"/>
      <c r="AP16" s="24"/>
      <c r="AQ16" s="24"/>
      <c r="AR16" s="99"/>
      <c r="AS16" s="1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24"/>
      <c r="C17" s="28"/>
      <c r="D17" s="25"/>
      <c r="E17" s="24"/>
      <c r="F17" s="24"/>
      <c r="G17" s="24"/>
      <c r="H17" s="26"/>
      <c r="I17" s="24"/>
      <c r="J17" s="27"/>
      <c r="K17" s="29"/>
      <c r="L17" s="62"/>
      <c r="M17" s="17"/>
      <c r="N17" s="17"/>
      <c r="O17" s="17"/>
      <c r="P17" s="23"/>
      <c r="Q17" s="24"/>
      <c r="R17" s="24"/>
      <c r="S17" s="26"/>
      <c r="T17" s="24"/>
      <c r="U17" s="24"/>
      <c r="V17" s="98"/>
      <c r="W17" s="29"/>
      <c r="X17" s="24">
        <v>2010</v>
      </c>
      <c r="Y17" s="24" t="s">
        <v>52</v>
      </c>
      <c r="Z17" s="25" t="s">
        <v>67</v>
      </c>
      <c r="AA17" s="24">
        <v>9</v>
      </c>
      <c r="AB17" s="24">
        <v>1</v>
      </c>
      <c r="AC17" s="24">
        <v>10</v>
      </c>
      <c r="AD17" s="24">
        <v>6</v>
      </c>
      <c r="AE17" s="24">
        <v>26</v>
      </c>
      <c r="AF17" s="31">
        <v>0.53059999999999996</v>
      </c>
      <c r="AG17" s="74">
        <v>49</v>
      </c>
      <c r="AH17" s="17"/>
      <c r="AI17" s="17"/>
      <c r="AJ17" s="17"/>
      <c r="AK17" s="17"/>
      <c r="AL17" s="23"/>
      <c r="AM17" s="24"/>
      <c r="AN17" s="24"/>
      <c r="AO17" s="24"/>
      <c r="AP17" s="24"/>
      <c r="AQ17" s="24"/>
      <c r="AR17" s="99"/>
      <c r="AS17" s="1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24">
        <v>2011</v>
      </c>
      <c r="C18" s="28" t="s">
        <v>53</v>
      </c>
      <c r="D18" s="25" t="s">
        <v>68</v>
      </c>
      <c r="E18" s="24">
        <v>22</v>
      </c>
      <c r="F18" s="24">
        <v>3</v>
      </c>
      <c r="G18" s="24">
        <v>18</v>
      </c>
      <c r="H18" s="26">
        <v>15</v>
      </c>
      <c r="I18" s="24">
        <v>95</v>
      </c>
      <c r="J18" s="27">
        <v>0.55900000000000005</v>
      </c>
      <c r="K18" s="29">
        <v>170</v>
      </c>
      <c r="L18" s="62"/>
      <c r="M18" s="17"/>
      <c r="N18" s="17"/>
      <c r="O18" s="17"/>
      <c r="P18" s="23"/>
      <c r="Q18" s="24">
        <v>2</v>
      </c>
      <c r="R18" s="24">
        <v>0</v>
      </c>
      <c r="S18" s="26">
        <v>2</v>
      </c>
      <c r="T18" s="24">
        <v>1</v>
      </c>
      <c r="U18" s="24">
        <v>7</v>
      </c>
      <c r="V18" s="98">
        <v>0.5</v>
      </c>
      <c r="W18" s="29">
        <v>14</v>
      </c>
      <c r="X18" s="24"/>
      <c r="Y18" s="28"/>
      <c r="Z18" s="25"/>
      <c r="AA18" s="24"/>
      <c r="AB18" s="24"/>
      <c r="AC18" s="24"/>
      <c r="AD18" s="26"/>
      <c r="AE18" s="24"/>
      <c r="AF18" s="27"/>
      <c r="AG18" s="29"/>
      <c r="AH18" s="17"/>
      <c r="AI18" s="17"/>
      <c r="AJ18" s="17"/>
      <c r="AK18" s="17"/>
      <c r="AL18" s="23"/>
      <c r="AM18" s="24"/>
      <c r="AN18" s="24"/>
      <c r="AO18" s="24"/>
      <c r="AP18" s="24"/>
      <c r="AQ18" s="24"/>
      <c r="AR18" s="99"/>
      <c r="AS18" s="1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24">
        <v>2012</v>
      </c>
      <c r="C19" s="28" t="s">
        <v>50</v>
      </c>
      <c r="D19" s="25" t="s">
        <v>68</v>
      </c>
      <c r="E19" s="24">
        <v>22</v>
      </c>
      <c r="F19" s="24">
        <v>2</v>
      </c>
      <c r="G19" s="24">
        <v>31</v>
      </c>
      <c r="H19" s="26">
        <v>16</v>
      </c>
      <c r="I19" s="24">
        <v>98</v>
      </c>
      <c r="J19" s="27">
        <v>0.51900000000000002</v>
      </c>
      <c r="K19" s="29">
        <v>189</v>
      </c>
      <c r="L19" s="62"/>
      <c r="M19" s="17"/>
      <c r="N19" s="17"/>
      <c r="O19" s="17"/>
      <c r="P19" s="23"/>
      <c r="Q19" s="24">
        <v>3</v>
      </c>
      <c r="R19" s="24">
        <v>0</v>
      </c>
      <c r="S19" s="26">
        <v>1</v>
      </c>
      <c r="T19" s="24">
        <v>3</v>
      </c>
      <c r="U19" s="24">
        <v>12</v>
      </c>
      <c r="V19" s="98">
        <v>0.46899999999999997</v>
      </c>
      <c r="W19" s="29">
        <v>32</v>
      </c>
      <c r="X19" s="24"/>
      <c r="Y19" s="28"/>
      <c r="Z19" s="25"/>
      <c r="AA19" s="24"/>
      <c r="AB19" s="24"/>
      <c r="AC19" s="24"/>
      <c r="AD19" s="26"/>
      <c r="AE19" s="24"/>
      <c r="AF19" s="27"/>
      <c r="AG19" s="29"/>
      <c r="AH19" s="17"/>
      <c r="AI19" s="17"/>
      <c r="AJ19" s="17"/>
      <c r="AK19" s="17"/>
      <c r="AL19" s="23"/>
      <c r="AM19" s="24"/>
      <c r="AN19" s="24"/>
      <c r="AO19" s="24"/>
      <c r="AP19" s="24"/>
      <c r="AQ19" s="24"/>
      <c r="AR19" s="99"/>
      <c r="AS19" s="1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24">
        <v>2013</v>
      </c>
      <c r="C20" s="28" t="s">
        <v>63</v>
      </c>
      <c r="D20" s="25" t="s">
        <v>68</v>
      </c>
      <c r="E20" s="24">
        <v>4</v>
      </c>
      <c r="F20" s="24">
        <v>0</v>
      </c>
      <c r="G20" s="24">
        <v>3</v>
      </c>
      <c r="H20" s="26">
        <v>0</v>
      </c>
      <c r="I20" s="24">
        <v>16</v>
      </c>
      <c r="J20" s="27">
        <v>0.53300000000000003</v>
      </c>
      <c r="K20" s="29">
        <v>30</v>
      </c>
      <c r="L20" s="62"/>
      <c r="M20" s="17"/>
      <c r="N20" s="17"/>
      <c r="O20" s="17"/>
      <c r="P20" s="23"/>
      <c r="Q20" s="24">
        <v>3</v>
      </c>
      <c r="R20" s="24">
        <v>1</v>
      </c>
      <c r="S20" s="26">
        <v>1</v>
      </c>
      <c r="T20" s="24">
        <v>2</v>
      </c>
      <c r="U20" s="24">
        <v>17</v>
      </c>
      <c r="V20" s="98">
        <v>0.68</v>
      </c>
      <c r="W20" s="29">
        <v>25</v>
      </c>
      <c r="X20" s="24">
        <v>2013</v>
      </c>
      <c r="Y20" s="24" t="s">
        <v>48</v>
      </c>
      <c r="Z20" s="25" t="s">
        <v>67</v>
      </c>
      <c r="AA20" s="24">
        <v>2</v>
      </c>
      <c r="AB20" s="24">
        <v>0</v>
      </c>
      <c r="AC20" s="24">
        <v>4</v>
      </c>
      <c r="AD20" s="24">
        <v>0</v>
      </c>
      <c r="AE20" s="24">
        <v>7</v>
      </c>
      <c r="AF20" s="31">
        <v>0.77769999999999995</v>
      </c>
      <c r="AG20" s="74">
        <v>9</v>
      </c>
      <c r="AH20" s="17"/>
      <c r="AI20" s="17"/>
      <c r="AJ20" s="17"/>
      <c r="AK20" s="17"/>
      <c r="AL20" s="23"/>
      <c r="AM20" s="24"/>
      <c r="AN20" s="24"/>
      <c r="AO20" s="24"/>
      <c r="AP20" s="24"/>
      <c r="AQ20" s="24"/>
      <c r="AR20" s="99"/>
      <c r="AS20" s="1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24"/>
      <c r="C21" s="28"/>
      <c r="D21" s="25"/>
      <c r="E21" s="24"/>
      <c r="F21" s="24"/>
      <c r="G21" s="24"/>
      <c r="H21" s="26"/>
      <c r="I21" s="24"/>
      <c r="J21" s="27"/>
      <c r="K21" s="29"/>
      <c r="L21" s="62"/>
      <c r="M21" s="17"/>
      <c r="N21" s="17"/>
      <c r="O21" s="17"/>
      <c r="P21" s="23"/>
      <c r="Q21" s="24"/>
      <c r="R21" s="24"/>
      <c r="S21" s="26"/>
      <c r="T21" s="24"/>
      <c r="U21" s="24"/>
      <c r="V21" s="98"/>
      <c r="W21" s="29"/>
      <c r="X21" s="24">
        <v>2014</v>
      </c>
      <c r="Y21" s="24" t="s">
        <v>65</v>
      </c>
      <c r="Z21" s="25" t="s">
        <v>67</v>
      </c>
      <c r="AA21" s="24">
        <v>13</v>
      </c>
      <c r="AB21" s="24">
        <v>2</v>
      </c>
      <c r="AC21" s="24">
        <v>23</v>
      </c>
      <c r="AD21" s="24">
        <v>11</v>
      </c>
      <c r="AE21" s="24">
        <v>66</v>
      </c>
      <c r="AF21" s="31">
        <v>0.64070000000000005</v>
      </c>
      <c r="AG21" s="74">
        <v>103</v>
      </c>
      <c r="AH21" s="17" t="s">
        <v>100</v>
      </c>
      <c r="AI21" s="17"/>
      <c r="AJ21" s="17"/>
      <c r="AK21" s="17"/>
      <c r="AL21" s="23"/>
      <c r="AM21" s="24"/>
      <c r="AN21" s="24"/>
      <c r="AO21" s="24"/>
      <c r="AP21" s="24"/>
      <c r="AQ21" s="24"/>
      <c r="AR21" s="99"/>
      <c r="AS21" s="1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x14ac:dyDescent="0.25">
      <c r="A22" s="34"/>
      <c r="B22" s="24"/>
      <c r="C22" s="28"/>
      <c r="D22" s="25"/>
      <c r="E22" s="24"/>
      <c r="F22" s="24"/>
      <c r="G22" s="24"/>
      <c r="H22" s="26"/>
      <c r="I22" s="24"/>
      <c r="J22" s="27"/>
      <c r="K22" s="29"/>
      <c r="L22" s="62"/>
      <c r="M22" s="17"/>
      <c r="N22" s="17"/>
      <c r="O22" s="17"/>
      <c r="P22" s="23"/>
      <c r="Q22" s="24"/>
      <c r="R22" s="24"/>
      <c r="S22" s="26"/>
      <c r="T22" s="24"/>
      <c r="U22" s="24"/>
      <c r="V22" s="98"/>
      <c r="W22" s="29"/>
      <c r="X22" s="24">
        <v>2015</v>
      </c>
      <c r="Y22" s="24" t="s">
        <v>65</v>
      </c>
      <c r="Z22" s="25" t="s">
        <v>67</v>
      </c>
      <c r="AA22" s="24">
        <v>13</v>
      </c>
      <c r="AB22" s="24">
        <v>1</v>
      </c>
      <c r="AC22" s="24">
        <v>15</v>
      </c>
      <c r="AD22" s="24">
        <v>8</v>
      </c>
      <c r="AE22" s="24">
        <v>57</v>
      </c>
      <c r="AF22" s="31">
        <v>0.56999999999999995</v>
      </c>
      <c r="AG22" s="74">
        <v>100</v>
      </c>
      <c r="AH22" s="17"/>
      <c r="AI22" s="17"/>
      <c r="AJ22" s="17"/>
      <c r="AK22" s="17"/>
      <c r="AL22" s="23"/>
      <c r="AM22" s="24"/>
      <c r="AN22" s="24"/>
      <c r="AO22" s="24"/>
      <c r="AP22" s="24"/>
      <c r="AQ22" s="24"/>
      <c r="AR22" s="99"/>
      <c r="AS22" s="1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x14ac:dyDescent="0.25">
      <c r="A23" s="34"/>
      <c r="B23" s="24"/>
      <c r="C23" s="28"/>
      <c r="D23" s="25"/>
      <c r="E23" s="24"/>
      <c r="F23" s="24"/>
      <c r="G23" s="24"/>
      <c r="H23" s="26"/>
      <c r="I23" s="24"/>
      <c r="J23" s="27"/>
      <c r="K23" s="29"/>
      <c r="L23" s="62"/>
      <c r="M23" s="17"/>
      <c r="N23" s="17"/>
      <c r="O23" s="17"/>
      <c r="P23" s="23"/>
      <c r="Q23" s="24"/>
      <c r="R23" s="24"/>
      <c r="S23" s="26"/>
      <c r="T23" s="24"/>
      <c r="U23" s="24"/>
      <c r="V23" s="98"/>
      <c r="W23" s="29"/>
      <c r="X23" s="24">
        <v>2016</v>
      </c>
      <c r="Y23" s="24" t="s">
        <v>48</v>
      </c>
      <c r="Z23" s="25" t="s">
        <v>67</v>
      </c>
      <c r="AA23" s="24">
        <v>5</v>
      </c>
      <c r="AB23" s="24">
        <v>1</v>
      </c>
      <c r="AC23" s="24">
        <v>10</v>
      </c>
      <c r="AD23" s="24">
        <v>4</v>
      </c>
      <c r="AE23" s="24">
        <v>39</v>
      </c>
      <c r="AF23" s="31">
        <v>0.78</v>
      </c>
      <c r="AG23" s="74">
        <v>50</v>
      </c>
      <c r="AH23" s="17"/>
      <c r="AI23" s="17"/>
      <c r="AJ23" s="17"/>
      <c r="AK23" s="17"/>
      <c r="AL23" s="23"/>
      <c r="AM23" s="24"/>
      <c r="AN23" s="24"/>
      <c r="AO23" s="24"/>
      <c r="AP23" s="24"/>
      <c r="AQ23" s="24"/>
      <c r="AR23" s="99"/>
      <c r="AS23" s="1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x14ac:dyDescent="0.25">
      <c r="A24" s="34"/>
      <c r="B24" s="24"/>
      <c r="C24" s="28"/>
      <c r="D24" s="25"/>
      <c r="E24" s="24"/>
      <c r="F24" s="24"/>
      <c r="G24" s="24"/>
      <c r="H24" s="26"/>
      <c r="I24" s="24"/>
      <c r="J24" s="27"/>
      <c r="K24" s="29"/>
      <c r="L24" s="62"/>
      <c r="M24" s="17"/>
      <c r="N24" s="17"/>
      <c r="O24" s="17"/>
      <c r="P24" s="23"/>
      <c r="Q24" s="24"/>
      <c r="R24" s="24"/>
      <c r="S24" s="26"/>
      <c r="T24" s="24"/>
      <c r="U24" s="24"/>
      <c r="V24" s="98"/>
      <c r="W24" s="29"/>
      <c r="X24" s="24">
        <v>2017</v>
      </c>
      <c r="Y24" s="24" t="s">
        <v>100</v>
      </c>
      <c r="Z24" s="25" t="s">
        <v>67</v>
      </c>
      <c r="AA24" s="24">
        <v>4</v>
      </c>
      <c r="AB24" s="24">
        <v>1</v>
      </c>
      <c r="AC24" s="24">
        <v>14</v>
      </c>
      <c r="AD24" s="24">
        <v>8</v>
      </c>
      <c r="AE24" s="24">
        <v>31</v>
      </c>
      <c r="AF24" s="31">
        <v>0.73799999999999999</v>
      </c>
      <c r="AG24" s="74">
        <v>42</v>
      </c>
      <c r="AH24" s="17"/>
      <c r="AI24" s="17"/>
      <c r="AJ24" s="17"/>
      <c r="AK24" s="17"/>
      <c r="AL24" s="23"/>
      <c r="AM24" s="24"/>
      <c r="AN24" s="24"/>
      <c r="AO24" s="24"/>
      <c r="AP24" s="24"/>
      <c r="AQ24" s="24"/>
      <c r="AR24" s="99"/>
      <c r="AS24" s="1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100" t="s">
        <v>116</v>
      </c>
      <c r="C25" s="93"/>
      <c r="D25" s="92"/>
      <c r="E25" s="101">
        <f>SUM(E4:E24)</f>
        <v>170</v>
      </c>
      <c r="F25" s="101">
        <f>SUM(F4:F24)</f>
        <v>17</v>
      </c>
      <c r="G25" s="101">
        <f>SUM(G4:G24)</f>
        <v>188</v>
      </c>
      <c r="H25" s="101">
        <f>SUM(H4:H24)</f>
        <v>119</v>
      </c>
      <c r="I25" s="101">
        <f>SUM(I4:I24)</f>
        <v>752</v>
      </c>
      <c r="J25" s="102">
        <v>0</v>
      </c>
      <c r="K25" s="95">
        <f>SUM(K4:K24)</f>
        <v>389</v>
      </c>
      <c r="L25" s="21"/>
      <c r="M25" s="19"/>
      <c r="N25" s="64"/>
      <c r="O25" s="65"/>
      <c r="P25" s="23"/>
      <c r="Q25" s="101">
        <f>SUM(Q4:Q24)</f>
        <v>8</v>
      </c>
      <c r="R25" s="101">
        <f>SUM(R4:R24)</f>
        <v>1</v>
      </c>
      <c r="S25" s="101">
        <f>SUM(S4:S24)</f>
        <v>4</v>
      </c>
      <c r="T25" s="101">
        <f>SUM(T4:T24)</f>
        <v>6</v>
      </c>
      <c r="U25" s="101">
        <f>SUM(U4:U24)</f>
        <v>36</v>
      </c>
      <c r="V25" s="102">
        <f>PRODUCT(U25/W25)</f>
        <v>0.50704225352112675</v>
      </c>
      <c r="W25" s="95">
        <f>SUM(W4:W24)</f>
        <v>71</v>
      </c>
      <c r="X25" s="15" t="s">
        <v>116</v>
      </c>
      <c r="Y25" s="16"/>
      <c r="Z25" s="14"/>
      <c r="AA25" s="101">
        <f>SUM(AA4:AA24)</f>
        <v>134</v>
      </c>
      <c r="AB25" s="101">
        <f>SUM(AB4:AB24)</f>
        <v>10</v>
      </c>
      <c r="AC25" s="101">
        <f>SUM(AC4:AC24)</f>
        <v>146</v>
      </c>
      <c r="AD25" s="101">
        <f>SUM(AD4:AD24)</f>
        <v>140</v>
      </c>
      <c r="AE25" s="101">
        <f>SUM(AE4:AE24)</f>
        <v>226</v>
      </c>
      <c r="AF25" s="102">
        <f>PRODUCT(AE25/AG25)</f>
        <v>0.64022662889518411</v>
      </c>
      <c r="AG25" s="95">
        <f>SUM(AG4:AG24)</f>
        <v>353</v>
      </c>
      <c r="AH25" s="21"/>
      <c r="AI25" s="19"/>
      <c r="AJ25" s="64"/>
      <c r="AK25" s="65"/>
      <c r="AL25" s="23"/>
      <c r="AM25" s="101">
        <f>SUM(AM4:AM24)</f>
        <v>0</v>
      </c>
      <c r="AN25" s="101">
        <f>SUM(AN4:AN24)</f>
        <v>0</v>
      </c>
      <c r="AO25" s="101">
        <f>SUM(AO4:AO24)</f>
        <v>0</v>
      </c>
      <c r="AP25" s="101">
        <f>SUM(AP4:AP24)</f>
        <v>0</v>
      </c>
      <c r="AQ25" s="101">
        <f>SUM(AQ4:AQ24)</f>
        <v>0</v>
      </c>
      <c r="AR25" s="102">
        <v>0</v>
      </c>
      <c r="AS25" s="97">
        <f>SUM(AS4:AS24)</f>
        <v>0</v>
      </c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5"/>
      <c r="K26" s="29"/>
      <c r="L26" s="23"/>
      <c r="M26" s="23"/>
      <c r="N26" s="23"/>
      <c r="O26" s="23"/>
      <c r="P26" s="34"/>
      <c r="Q26" s="34"/>
      <c r="R26" s="37"/>
      <c r="S26" s="34"/>
      <c r="T26" s="34"/>
      <c r="U26" s="23"/>
      <c r="V26" s="23"/>
      <c r="W26" s="29"/>
      <c r="X26" s="34"/>
      <c r="Y26" s="34"/>
      <c r="Z26" s="34"/>
      <c r="AA26" s="34"/>
      <c r="AB26" s="34"/>
      <c r="AC26" s="34"/>
      <c r="AD26" s="34"/>
      <c r="AE26" s="34"/>
      <c r="AF26" s="35"/>
      <c r="AG26" s="29"/>
      <c r="AH26" s="23"/>
      <c r="AI26" s="23"/>
      <c r="AJ26" s="23"/>
      <c r="AK26" s="23"/>
      <c r="AL26" s="34"/>
      <c r="AM26" s="34"/>
      <c r="AN26" s="37"/>
      <c r="AO26" s="34"/>
      <c r="AP26" s="34"/>
      <c r="AQ26" s="23"/>
      <c r="AR26" s="23"/>
      <c r="AS26" s="29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x14ac:dyDescent="0.25">
      <c r="A27" s="34"/>
      <c r="B27" s="103" t="s">
        <v>117</v>
      </c>
      <c r="C27" s="104"/>
      <c r="D27" s="105"/>
      <c r="E27" s="14" t="s">
        <v>3</v>
      </c>
      <c r="F27" s="17" t="s">
        <v>8</v>
      </c>
      <c r="G27" s="14" t="s">
        <v>5</v>
      </c>
      <c r="H27" s="17" t="s">
        <v>6</v>
      </c>
      <c r="I27" s="17" t="s">
        <v>16</v>
      </c>
      <c r="J27" s="17" t="s">
        <v>21</v>
      </c>
      <c r="K27" s="23"/>
      <c r="L27" s="17" t="s">
        <v>26</v>
      </c>
      <c r="M27" s="17" t="s">
        <v>27</v>
      </c>
      <c r="N27" s="17" t="s">
        <v>118</v>
      </c>
      <c r="O27" s="17" t="s">
        <v>119</v>
      </c>
      <c r="Q27" s="37"/>
      <c r="R27" s="37" t="s">
        <v>47</v>
      </c>
      <c r="S27" s="37"/>
      <c r="T27" s="34" t="s">
        <v>69</v>
      </c>
      <c r="U27" s="23"/>
      <c r="V27" s="29"/>
      <c r="W27" s="29"/>
      <c r="X27" s="106"/>
      <c r="Y27" s="106"/>
      <c r="Z27" s="106"/>
      <c r="AA27" s="106"/>
      <c r="AB27" s="106"/>
      <c r="AC27" s="37"/>
      <c r="AD27" s="37"/>
      <c r="AE27" s="37"/>
      <c r="AF27" s="34"/>
      <c r="AG27" s="34"/>
      <c r="AH27" s="34"/>
      <c r="AI27" s="34"/>
      <c r="AJ27" s="34"/>
      <c r="AK27" s="34"/>
      <c r="AM27" s="29"/>
      <c r="AN27" s="106"/>
      <c r="AO27" s="106"/>
      <c r="AP27" s="106"/>
      <c r="AQ27" s="106"/>
      <c r="AR27" s="106"/>
      <c r="AS27" s="106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x14ac:dyDescent="0.25">
      <c r="A28" s="34"/>
      <c r="B28" s="40" t="s">
        <v>11</v>
      </c>
      <c r="C28" s="11"/>
      <c r="D28" s="42"/>
      <c r="E28" s="107">
        <v>451</v>
      </c>
      <c r="F28" s="107">
        <v>28</v>
      </c>
      <c r="G28" s="107">
        <v>323</v>
      </c>
      <c r="H28" s="107">
        <v>193</v>
      </c>
      <c r="I28" s="107">
        <v>1346</v>
      </c>
      <c r="J28" s="108">
        <v>0.49399999999999999</v>
      </c>
      <c r="K28" s="34">
        <f>PRODUCT(I28/J28)</f>
        <v>2724.6963562753035</v>
      </c>
      <c r="L28" s="109">
        <f>PRODUCT((F28+G28)/E28)</f>
        <v>0.7782705099778271</v>
      </c>
      <c r="M28" s="109">
        <f>PRODUCT(H28/E28)</f>
        <v>0.42793791574279377</v>
      </c>
      <c r="N28" s="109">
        <f>PRODUCT((F28+G28+H28)/E28)</f>
        <v>1.2062084257206209</v>
      </c>
      <c r="O28" s="109">
        <f>PRODUCT(I28/E28)</f>
        <v>2.9844789356984478</v>
      </c>
      <c r="Q28" s="37"/>
      <c r="R28" s="37"/>
      <c r="S28" s="37"/>
      <c r="T28" s="34" t="s">
        <v>70</v>
      </c>
      <c r="U28" s="34"/>
      <c r="V28" s="34"/>
      <c r="W28" s="34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7"/>
      <c r="AO28" s="37"/>
      <c r="AP28" s="37"/>
      <c r="AQ28" s="37"/>
      <c r="AR28" s="37"/>
      <c r="AS28" s="37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x14ac:dyDescent="0.25">
      <c r="A29" s="34"/>
      <c r="B29" s="110" t="s">
        <v>81</v>
      </c>
      <c r="C29" s="111"/>
      <c r="D29" s="112"/>
      <c r="E29" s="107">
        <f>PRODUCT(E25+Q25)</f>
        <v>178</v>
      </c>
      <c r="F29" s="107">
        <f>PRODUCT(F25+R25)</f>
        <v>18</v>
      </c>
      <c r="G29" s="107">
        <f>PRODUCT(G25+S25)</f>
        <v>192</v>
      </c>
      <c r="H29" s="107">
        <f>PRODUCT(H25+T25)</f>
        <v>125</v>
      </c>
      <c r="I29" s="107">
        <f>PRODUCT(I25+U25)</f>
        <v>788</v>
      </c>
      <c r="J29" s="108"/>
      <c r="K29" s="34">
        <f>PRODUCT(K25+W25)</f>
        <v>460</v>
      </c>
      <c r="L29" s="109">
        <f>PRODUCT((F29+G29)/E29)</f>
        <v>1.1797752808988764</v>
      </c>
      <c r="M29" s="109">
        <f>PRODUCT(H29/E29)</f>
        <v>0.702247191011236</v>
      </c>
      <c r="N29" s="109">
        <f>PRODUCT((F29+G29+H29)/E29)</f>
        <v>1.8820224719101124</v>
      </c>
      <c r="O29" s="109">
        <f>PRODUCT(I29/178)</f>
        <v>4.4269662921348312</v>
      </c>
      <c r="Q29" s="37"/>
      <c r="R29" s="37"/>
      <c r="S29" s="37"/>
      <c r="T29" s="34" t="s">
        <v>71</v>
      </c>
      <c r="U29" s="34"/>
      <c r="V29" s="34"/>
      <c r="W29" s="34"/>
      <c r="X29" s="34"/>
      <c r="Y29" s="34"/>
      <c r="Z29" s="34"/>
      <c r="AA29" s="34"/>
      <c r="AB29" s="34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x14ac:dyDescent="0.25">
      <c r="A30" s="34"/>
      <c r="B30" s="113" t="s">
        <v>114</v>
      </c>
      <c r="C30" s="114"/>
      <c r="D30" s="89"/>
      <c r="E30" s="107">
        <f>PRODUCT(AA25+AM25)</f>
        <v>134</v>
      </c>
      <c r="F30" s="107">
        <f>PRODUCT(AB25+AN25)</f>
        <v>10</v>
      </c>
      <c r="G30" s="107">
        <f>PRODUCT(AC25+AO25)</f>
        <v>146</v>
      </c>
      <c r="H30" s="107">
        <f>PRODUCT(AD25+AP25)</f>
        <v>140</v>
      </c>
      <c r="I30" s="107">
        <f>PRODUCT(AE25+AQ25)</f>
        <v>226</v>
      </c>
      <c r="J30" s="108">
        <f>PRODUCT(I30/K30)</f>
        <v>0.64022662889518411</v>
      </c>
      <c r="K30" s="23">
        <f>PRODUCT(AG25+AS25)</f>
        <v>353</v>
      </c>
      <c r="L30" s="109">
        <f>PRODUCT((F30+G30)/E30)</f>
        <v>1.164179104477612</v>
      </c>
      <c r="M30" s="109">
        <f>PRODUCT(H30/E30)</f>
        <v>1.044776119402985</v>
      </c>
      <c r="N30" s="109">
        <f>PRODUCT((F30+G30+H30)/E30)</f>
        <v>2.2089552238805972</v>
      </c>
      <c r="O30" s="109">
        <f>PRODUCT(I30/46)</f>
        <v>4.9130434782608692</v>
      </c>
      <c r="Q30" s="37"/>
      <c r="R30" s="3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  <c r="AI30" s="37"/>
      <c r="AJ30" s="37"/>
      <c r="AK30" s="34"/>
      <c r="AL30" s="23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x14ac:dyDescent="0.25">
      <c r="A31" s="34"/>
      <c r="B31" s="115" t="s">
        <v>116</v>
      </c>
      <c r="C31" s="116"/>
      <c r="D31" s="117"/>
      <c r="E31" s="107">
        <f>SUM(E28:E30)</f>
        <v>763</v>
      </c>
      <c r="F31" s="107">
        <f t="shared" ref="F31:I31" si="0">SUM(F28:F30)</f>
        <v>56</v>
      </c>
      <c r="G31" s="107">
        <f t="shared" si="0"/>
        <v>661</v>
      </c>
      <c r="H31" s="107">
        <f t="shared" si="0"/>
        <v>458</v>
      </c>
      <c r="I31" s="107">
        <f t="shared" si="0"/>
        <v>2360</v>
      </c>
      <c r="J31" s="108"/>
      <c r="K31" s="34">
        <f>SUM(K28:K30)</f>
        <v>3537.6963562753035</v>
      </c>
      <c r="L31" s="109">
        <f>PRODUCT((F31+G31)/E31)</f>
        <v>0.9397116644823067</v>
      </c>
      <c r="M31" s="109">
        <f>PRODUCT(H31/E31)</f>
        <v>0.60026212319790306</v>
      </c>
      <c r="N31" s="109">
        <f>PRODUCT((F31+G31+H31)/E31)</f>
        <v>1.5399737876802098</v>
      </c>
      <c r="O31" s="109">
        <f>PRODUCT(I31/675)</f>
        <v>3.4962962962962965</v>
      </c>
      <c r="Q31" s="23"/>
      <c r="R31" s="23"/>
      <c r="S31" s="23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23"/>
      <c r="F32" s="23"/>
      <c r="G32" s="23"/>
      <c r="H32" s="23"/>
      <c r="I32" s="23"/>
      <c r="J32" s="34"/>
      <c r="K32" s="34"/>
      <c r="L32" s="23"/>
      <c r="M32" s="23"/>
      <c r="N32" s="23"/>
      <c r="O32" s="2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7"/>
      <c r="AH56" s="37"/>
      <c r="AI56" s="37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/>
      <c r="AH57" s="37"/>
      <c r="AI57" s="37"/>
      <c r="AJ57" s="37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7"/>
      <c r="AH58" s="37"/>
      <c r="AI58" s="37"/>
      <c r="AJ58" s="37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7"/>
      <c r="AH59" s="37"/>
      <c r="AI59" s="37"/>
      <c r="AJ59" s="37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7"/>
      <c r="AH60" s="37"/>
      <c r="AI60" s="37"/>
      <c r="AJ60" s="37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7"/>
      <c r="AH61" s="37"/>
      <c r="AI61" s="37"/>
      <c r="AJ61" s="37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/>
      <c r="AH62" s="37"/>
      <c r="AI62" s="37"/>
      <c r="AJ62" s="37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7"/>
      <c r="AH63" s="37"/>
      <c r="AI63" s="37"/>
      <c r="AJ63" s="37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7"/>
      <c r="AH64" s="37"/>
      <c r="AI64" s="37"/>
      <c r="AJ64" s="37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7"/>
      <c r="AH65" s="37"/>
      <c r="AI65" s="37"/>
      <c r="AJ65" s="37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7"/>
      <c r="AH66" s="37"/>
      <c r="AI66" s="37"/>
      <c r="AJ66" s="37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7"/>
      <c r="AH67" s="37"/>
      <c r="AI67" s="37"/>
      <c r="AJ67" s="37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7"/>
      <c r="AH68" s="37"/>
      <c r="AI68" s="37"/>
      <c r="AJ68" s="37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/>
      <c r="AH69" s="37"/>
      <c r="AI69" s="37"/>
      <c r="AJ69" s="37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J83" s="34"/>
      <c r="K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J84" s="34"/>
      <c r="K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J85" s="34"/>
      <c r="K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J86" s="34"/>
      <c r="K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J87" s="34"/>
      <c r="K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J88" s="34"/>
      <c r="K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J89" s="34"/>
      <c r="K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J90" s="34"/>
      <c r="K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7"/>
      <c r="AH90" s="37"/>
      <c r="AI90" s="37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J91" s="34"/>
      <c r="K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7"/>
      <c r="AH91" s="37"/>
      <c r="AI91" s="37"/>
      <c r="AJ91" s="37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J92" s="34"/>
      <c r="K92" s="34"/>
      <c r="L92"/>
      <c r="M92"/>
      <c r="N92"/>
      <c r="O92"/>
      <c r="P9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7"/>
      <c r="AH92" s="37"/>
      <c r="AI92" s="37"/>
      <c r="AJ92" s="37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7"/>
      <c r="AH93" s="37"/>
      <c r="AI93" s="37"/>
      <c r="AJ93" s="37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7"/>
      <c r="AH94" s="37"/>
      <c r="AI94" s="37"/>
      <c r="AJ94" s="37"/>
      <c r="AK94" s="34"/>
      <c r="AL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7"/>
      <c r="AH95" s="37"/>
      <c r="AI95" s="37"/>
      <c r="AJ95" s="37"/>
      <c r="AK95" s="34"/>
      <c r="AL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/>
      <c r="AH96" s="37"/>
      <c r="AI96" s="37"/>
      <c r="AJ96" s="37"/>
      <c r="AK96" s="34"/>
      <c r="AL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7"/>
      <c r="AH97" s="37"/>
      <c r="AI97" s="37"/>
      <c r="AJ97" s="37"/>
      <c r="AK97" s="34"/>
      <c r="AL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7"/>
      <c r="AH98" s="37"/>
      <c r="AI98" s="37"/>
      <c r="AJ98" s="37"/>
      <c r="AK98" s="34"/>
      <c r="AL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/>
      <c r="AH99" s="37"/>
      <c r="AI99" s="37"/>
      <c r="AJ99" s="37"/>
      <c r="AK99" s="34"/>
      <c r="AL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7"/>
      <c r="AH100" s="37"/>
      <c r="AI100" s="37"/>
      <c r="AJ100" s="37"/>
      <c r="AK100" s="34"/>
      <c r="AL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7"/>
      <c r="AH101" s="37"/>
      <c r="AI101" s="37"/>
      <c r="AJ101" s="37"/>
      <c r="AK101" s="34"/>
      <c r="AL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7"/>
      <c r="AH102" s="37"/>
      <c r="AI102" s="37"/>
      <c r="AJ102" s="37"/>
      <c r="AK102" s="34"/>
      <c r="AL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7"/>
      <c r="AH103" s="37"/>
      <c r="AI103" s="37"/>
      <c r="AJ103" s="37"/>
      <c r="AK103" s="34"/>
      <c r="AL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7"/>
      <c r="AH174" s="37"/>
      <c r="AI174" s="37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7"/>
      <c r="AH175" s="37"/>
      <c r="AI175" s="37"/>
      <c r="AJ175" s="37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7"/>
      <c r="AH176" s="37"/>
      <c r="AI176" s="37"/>
      <c r="AJ176" s="37"/>
      <c r="AK176" s="34"/>
      <c r="AL176" s="23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7"/>
      <c r="AH177" s="37"/>
      <c r="AI177" s="37"/>
      <c r="AJ177" s="37"/>
      <c r="AK177" s="34"/>
      <c r="AL177" s="23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7"/>
      <c r="AH178" s="37"/>
      <c r="AI178" s="37"/>
      <c r="AJ178" s="37"/>
      <c r="AK178" s="34"/>
      <c r="AL178" s="23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A179" s="34"/>
      <c r="B179" s="34"/>
      <c r="C179" s="34"/>
      <c r="D179" s="34"/>
      <c r="L179"/>
      <c r="M179"/>
      <c r="N179"/>
      <c r="O179"/>
      <c r="P179"/>
      <c r="Q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7"/>
      <c r="AH179" s="37"/>
      <c r="AI179" s="37"/>
      <c r="AJ179" s="37"/>
      <c r="AK179" s="34"/>
      <c r="AL179" s="23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A180" s="34"/>
      <c r="B180" s="34"/>
      <c r="C180" s="34"/>
      <c r="D180" s="34"/>
      <c r="L180"/>
      <c r="M180"/>
      <c r="N180"/>
      <c r="O180"/>
      <c r="P180"/>
      <c r="Q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7"/>
      <c r="AH180" s="37"/>
      <c r="AI180" s="37"/>
      <c r="AJ180" s="37"/>
      <c r="AK180" s="34"/>
      <c r="AL180" s="23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</row>
    <row r="181" spans="1:57" ht="14.25" x14ac:dyDescent="0.2">
      <c r="A181" s="34"/>
      <c r="B181" s="34"/>
      <c r="C181" s="34"/>
      <c r="D181" s="34"/>
      <c r="L181"/>
      <c r="M181"/>
      <c r="N181"/>
      <c r="O181"/>
      <c r="P181"/>
      <c r="Q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7"/>
      <c r="AH181" s="37"/>
      <c r="AI181" s="37"/>
      <c r="AJ181" s="37"/>
      <c r="AK181" s="34"/>
      <c r="AL181" s="23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</row>
    <row r="182" spans="1:57" ht="14.25" x14ac:dyDescent="0.2">
      <c r="A182" s="34"/>
      <c r="B182" s="34"/>
      <c r="C182" s="34"/>
      <c r="D182" s="34"/>
      <c r="L182"/>
      <c r="M182"/>
      <c r="N182"/>
      <c r="O182"/>
      <c r="P182"/>
      <c r="Q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7"/>
      <c r="AH182" s="37"/>
      <c r="AI182" s="37"/>
      <c r="AJ182" s="37"/>
      <c r="AK182" s="34"/>
      <c r="AL182" s="23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</row>
    <row r="183" spans="1:57" ht="14.25" x14ac:dyDescent="0.2">
      <c r="A183" s="34"/>
      <c r="B183" s="34"/>
      <c r="C183" s="34"/>
      <c r="D183" s="34"/>
      <c r="L183"/>
      <c r="M183"/>
      <c r="N183"/>
      <c r="O183"/>
      <c r="P183"/>
      <c r="Q183" s="23"/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7"/>
      <c r="AH183" s="37"/>
      <c r="AI183" s="37"/>
      <c r="AJ183" s="37"/>
      <c r="AK183" s="34"/>
      <c r="AL183" s="23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</row>
    <row r="184" spans="1:57" ht="14.25" x14ac:dyDescent="0.2">
      <c r="A184" s="34"/>
      <c r="B184" s="34"/>
      <c r="C184" s="34"/>
      <c r="D184" s="34"/>
      <c r="L184"/>
      <c r="M184"/>
      <c r="N184"/>
      <c r="O184"/>
      <c r="P184"/>
      <c r="Q184" s="23"/>
      <c r="R184" s="23"/>
      <c r="S184" s="23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7"/>
      <c r="AH184" s="37"/>
      <c r="AI184" s="37"/>
      <c r="AJ184" s="37"/>
      <c r="AK184" s="34"/>
      <c r="AL184" s="23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</row>
    <row r="185" spans="1:57" ht="14.25" x14ac:dyDescent="0.2">
      <c r="A185" s="34"/>
      <c r="B185" s="34"/>
      <c r="C185" s="34"/>
      <c r="D185" s="34"/>
      <c r="L185"/>
      <c r="M185"/>
      <c r="N185"/>
      <c r="O185"/>
      <c r="P185"/>
      <c r="Q185" s="23"/>
      <c r="R185" s="23"/>
      <c r="S185" s="23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7"/>
      <c r="AH185" s="37"/>
      <c r="AI185" s="37"/>
      <c r="AJ185" s="37"/>
      <c r="AK185" s="34"/>
      <c r="AL185" s="23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</row>
    <row r="186" spans="1:57" ht="14.25" x14ac:dyDescent="0.2">
      <c r="A186" s="34"/>
      <c r="B186" s="34"/>
      <c r="C186" s="34"/>
      <c r="D186" s="34"/>
      <c r="L186"/>
      <c r="M186"/>
      <c r="N186"/>
      <c r="O186"/>
      <c r="P186"/>
      <c r="Q186" s="23"/>
      <c r="R186" s="23"/>
      <c r="S186" s="23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7"/>
      <c r="AH186" s="37"/>
      <c r="AI186" s="37"/>
      <c r="AJ186" s="37"/>
      <c r="AK186" s="34"/>
      <c r="AL186" s="23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</row>
    <row r="187" spans="1:57" ht="14.25" x14ac:dyDescent="0.2">
      <c r="A187" s="34"/>
      <c r="B187" s="34"/>
      <c r="C187" s="34"/>
      <c r="D187" s="34"/>
      <c r="L187"/>
      <c r="M187"/>
      <c r="N187"/>
      <c r="O187"/>
      <c r="P187"/>
      <c r="Q187" s="23"/>
      <c r="R187" s="23"/>
      <c r="S187" s="23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7"/>
      <c r="AH187" s="37"/>
      <c r="AI187" s="37"/>
      <c r="AJ187" s="37"/>
      <c r="AK187" s="34"/>
      <c r="AL187" s="23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</row>
    <row r="188" spans="1:57" ht="14.25" x14ac:dyDescent="0.2">
      <c r="A188" s="34"/>
      <c r="B188" s="34"/>
      <c r="C188" s="34"/>
      <c r="D188" s="34"/>
      <c r="L188"/>
      <c r="M188"/>
      <c r="N188"/>
      <c r="O188"/>
      <c r="P188"/>
      <c r="Q188" s="23"/>
      <c r="R188" s="23"/>
      <c r="S188" s="23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7"/>
      <c r="AH188" s="37"/>
      <c r="AI188" s="37"/>
      <c r="AJ188" s="37"/>
      <c r="AK188" s="34"/>
      <c r="AL188" s="23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4"/>
      <c r="AL189" s="23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4"/>
      <c r="AL190" s="23"/>
    </row>
    <row r="191" spans="1:57" ht="14.25" x14ac:dyDescent="0.2">
      <c r="L191"/>
      <c r="M191"/>
      <c r="N191"/>
      <c r="O191"/>
      <c r="P191"/>
      <c r="Q191" s="23"/>
      <c r="R191" s="23"/>
      <c r="S191" s="23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4"/>
      <c r="AL191" s="23"/>
    </row>
    <row r="192" spans="1:57" ht="14.25" x14ac:dyDescent="0.2">
      <c r="L192"/>
      <c r="M192"/>
      <c r="N192"/>
      <c r="O192"/>
      <c r="P192"/>
      <c r="Q192" s="23"/>
      <c r="R192" s="23"/>
      <c r="S192" s="23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4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4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4"/>
      <c r="AL194" s="23"/>
    </row>
    <row r="195" spans="12:38" ht="14.25" x14ac:dyDescent="0.2">
      <c r="L195" s="23"/>
      <c r="M195" s="23"/>
      <c r="N195" s="23"/>
      <c r="O195" s="23"/>
      <c r="P195" s="23"/>
      <c r="R195" s="23"/>
      <c r="S195" s="23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4"/>
      <c r="AL195" s="23"/>
    </row>
    <row r="196" spans="12:38" ht="14.25" x14ac:dyDescent="0.2">
      <c r="L196" s="23"/>
      <c r="M196" s="23"/>
      <c r="N196" s="23"/>
      <c r="O196" s="23"/>
      <c r="P196" s="23"/>
      <c r="R196" s="23"/>
      <c r="S196" s="23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23"/>
      <c r="AL196" s="23"/>
    </row>
    <row r="197" spans="12:38" x14ac:dyDescent="0.25"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</row>
    <row r="198" spans="12:38" x14ac:dyDescent="0.25"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</row>
    <row r="199" spans="12:38" x14ac:dyDescent="0.25"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/>
      <c r="AL222"/>
    </row>
    <row r="223" spans="12:38" x14ac:dyDescent="0.25">
      <c r="L223"/>
      <c r="M223"/>
      <c r="N223"/>
      <c r="O223"/>
      <c r="P223"/>
      <c r="R223" s="29"/>
      <c r="S223" s="29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/>
      <c r="AL223"/>
    </row>
    <row r="224" spans="12:38" x14ac:dyDescent="0.25">
      <c r="L224"/>
      <c r="M224"/>
      <c r="N224"/>
      <c r="O224"/>
      <c r="P224"/>
      <c r="R224" s="29"/>
      <c r="S224" s="29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/>
      <c r="AL224"/>
    </row>
    <row r="225" spans="12:38" ht="14.25" x14ac:dyDescent="0.2">
      <c r="L225"/>
      <c r="M225"/>
      <c r="N225"/>
      <c r="O225"/>
      <c r="P225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/>
      <c r="AL225"/>
    </row>
    <row r="226" spans="12:38" ht="14.25" x14ac:dyDescent="0.2">
      <c r="L226"/>
      <c r="M226"/>
      <c r="N226"/>
      <c r="O226"/>
      <c r="P226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/>
      <c r="AL226"/>
    </row>
    <row r="227" spans="12:38" ht="14.25" x14ac:dyDescent="0.2">
      <c r="L227"/>
      <c r="M227"/>
      <c r="N227"/>
      <c r="O227"/>
      <c r="P22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/>
      <c r="AL227"/>
    </row>
    <row r="228" spans="12:38" ht="14.25" x14ac:dyDescent="0.2">
      <c r="L228"/>
      <c r="M228"/>
      <c r="N228"/>
      <c r="O228"/>
      <c r="P228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/>
      <c r="AL2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2020-09-12T08:36:00Z</dcterms:modified>
</cp:coreProperties>
</file>