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1" i="3" l="1"/>
  <c r="O11" i="3"/>
  <c r="N11" i="3"/>
  <c r="M11" i="3"/>
  <c r="L11" i="3"/>
  <c r="O10" i="3"/>
  <c r="N10" i="3"/>
  <c r="M10" i="3"/>
  <c r="L10" i="3"/>
  <c r="J7" i="3"/>
  <c r="K10" i="3"/>
  <c r="K13" i="3" s="1"/>
  <c r="AS7" i="3"/>
  <c r="AQ7" i="3"/>
  <c r="AR7" i="3" s="1"/>
  <c r="AP7" i="3"/>
  <c r="AO7" i="3"/>
  <c r="AN7" i="3"/>
  <c r="AM7" i="3"/>
  <c r="AG7" i="3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I13" i="3" s="1"/>
  <c r="H7" i="3"/>
  <c r="H11" i="3" s="1"/>
  <c r="H13" i="3" s="1"/>
  <c r="G7" i="3"/>
  <c r="G11" i="3" s="1"/>
  <c r="G13" i="3" s="1"/>
  <c r="F7" i="3"/>
  <c r="F11" i="3" s="1"/>
  <c r="F13" i="3" s="1"/>
  <c r="E7" i="3"/>
  <c r="E11" i="3" s="1"/>
  <c r="E13" i="3" s="1"/>
  <c r="K12" i="3" l="1"/>
  <c r="J12" i="3" s="1"/>
  <c r="O13" i="3"/>
  <c r="J13" i="3"/>
  <c r="O12" i="3"/>
  <c r="N13" i="3"/>
  <c r="L13" i="3"/>
  <c r="M13" i="3"/>
  <c r="N12" i="3"/>
  <c r="L12" i="3"/>
  <c r="M12" i="3"/>
  <c r="AF7" i="3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<sst xmlns="http://schemas.openxmlformats.org/spreadsheetml/2006/main" count="179" uniqueCount="73">
  <si>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</si>
  <si>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</si>
  <si>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</si>
  <si>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</si>
  <si>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</si>
  <si>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</si>
  <si>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</si>
  <si>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</si>
  <si>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</si>
  <si>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</si>
  <si>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</si>
  <si>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</si>
  <si>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</si>
  <si>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</si>
  <si>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</si>
  <si>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</si>
  <si>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</si>
  <si>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</si>
  <si>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</si>
  <si>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</si>
  <si>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</si>
  <si>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</si>
  <si>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</si>
  <si>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</si>
  <si>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</si>
  <si>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</si>
  <si>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</si>
  <si>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</si>
  <si>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</si>
  <si>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</si>
  <si>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</si>
  <si>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</si>
  <si>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</si>
  <si>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</si>
  <si>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Maczulskij</t>
  </si>
  <si>
    <t>13.</t>
  </si>
  <si>
    <t>KPL</t>
  </si>
  <si>
    <t>15.05. 1999  PattU - KPL  2-1  (1-2, 7-1, 4-1)</t>
  </si>
  <si>
    <t>2.  ottelu</t>
  </si>
  <si>
    <t>13.05. 1999  KPL - KaMa  0-2  (1-5, 4-5)</t>
  </si>
  <si>
    <t>14.08. 1999  KPL - SMJ  4-5, 3-8)</t>
  </si>
  <si>
    <t xml:space="preserve">  23 v   5 kk   3 pv</t>
  </si>
  <si>
    <t xml:space="preserve">  23 v   5 kk   5 pv</t>
  </si>
  <si>
    <t xml:space="preserve">  23 v   8 kk   4 pv</t>
  </si>
  <si>
    <t>MäVi</t>
  </si>
  <si>
    <t>suomensarja</t>
  </si>
  <si>
    <t>ykköspesis</t>
  </si>
  <si>
    <t>2.</t>
  </si>
  <si>
    <t>16.</t>
  </si>
  <si>
    <t>Seurat</t>
  </si>
  <si>
    <t>KPL = Kouvolan Pallonlyöjät  (1931)</t>
  </si>
  <si>
    <t>MäVi = Mäntyharjun Virkistys  (1920)</t>
  </si>
  <si>
    <t>10.12.1975</t>
  </si>
  <si>
    <t>4.</t>
  </si>
  <si>
    <t>3.</t>
  </si>
  <si>
    <t xml:space="preserve"> Arvo-ottelut</t>
  </si>
  <si>
    <t>Mitalit</t>
  </si>
  <si>
    <t>hSM</t>
  </si>
  <si>
    <t>Lyöty</t>
  </si>
  <si>
    <t>Tuotu</t>
  </si>
  <si>
    <t>29.  ottelu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</si>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</sst>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2">
        <v>1995</v>
      </c>
      <c r="C4" s="89" t="s">
        <v>53</v>
      </c>
      <c r="D4" s="42" t="s">
        <v>44</v>
      </c>
      <c r="E4" s="34"/>
      <c r="F4" s="33" t="s">
        <v>45</v>
      </c>
      <c r="G4" s="89"/>
      <c r="H4" s="35"/>
      <c r="I4" s="42"/>
      <c r="J4" s="42"/>
      <c r="K4" s="42"/>
      <c r="L4" s="42"/>
      <c r="M4" s="42"/>
      <c r="N4" s="42"/>
      <c r="O4" s="29"/>
      <c r="P4" s="25"/>
      <c r="Q4" s="25"/>
      <c r="R4" s="25"/>
      <c r="S4" s="25"/>
      <c r="T4" s="25"/>
      <c r="U4" s="25"/>
      <c r="V4" s="29"/>
      <c r="W4" s="44"/>
      <c r="X4" s="44"/>
      <c r="Y4" s="30"/>
      <c r="Z4" s="44"/>
      <c r="AA4" s="44"/>
      <c r="AB4" s="72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32">
        <v>1996</v>
      </c>
      <c r="C5" s="89" t="s">
        <v>54</v>
      </c>
      <c r="D5" s="42" t="s">
        <v>44</v>
      </c>
      <c r="E5" s="34"/>
      <c r="F5" s="33" t="s">
        <v>45</v>
      </c>
      <c r="G5" s="89"/>
      <c r="H5" s="35"/>
      <c r="I5" s="42"/>
      <c r="J5" s="42"/>
      <c r="K5" s="42"/>
      <c r="L5" s="42"/>
      <c r="M5" s="42"/>
      <c r="N5" s="42"/>
      <c r="O5" s="24"/>
      <c r="P5" s="25"/>
      <c r="Q5" s="25"/>
      <c r="R5" s="25"/>
      <c r="S5" s="25"/>
      <c r="T5" s="25"/>
      <c r="U5" s="25"/>
      <c r="V5" s="24"/>
      <c r="W5" s="44"/>
      <c r="X5" s="44"/>
      <c r="Y5" s="30"/>
      <c r="Z5" s="44"/>
      <c r="AA5" s="44"/>
      <c r="AB5" s="72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2">
        <v>1997</v>
      </c>
      <c r="C6" s="89" t="s">
        <v>47</v>
      </c>
      <c r="D6" s="42" t="s">
        <v>44</v>
      </c>
      <c r="E6" s="34"/>
      <c r="F6" s="33" t="s">
        <v>45</v>
      </c>
      <c r="G6" s="89"/>
      <c r="H6" s="35"/>
      <c r="I6" s="42"/>
      <c r="J6" s="42"/>
      <c r="K6" s="42"/>
      <c r="L6" s="42"/>
      <c r="M6" s="42"/>
      <c r="N6" s="42"/>
      <c r="O6" s="24"/>
      <c r="P6" s="25"/>
      <c r="Q6" s="25"/>
      <c r="R6" s="25"/>
      <c r="S6" s="25"/>
      <c r="T6" s="25"/>
      <c r="U6" s="25"/>
      <c r="V6" s="24"/>
      <c r="W6" s="44"/>
      <c r="X6" s="44"/>
      <c r="Y6" s="30"/>
      <c r="Z6" s="44"/>
      <c r="AA6" s="44"/>
      <c r="AB6" s="72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2">
        <v>1998</v>
      </c>
      <c r="C7" s="89" t="s">
        <v>53</v>
      </c>
      <c r="D7" s="42" t="s">
        <v>44</v>
      </c>
      <c r="E7" s="34"/>
      <c r="F7" s="33" t="s">
        <v>45</v>
      </c>
      <c r="G7" s="89"/>
      <c r="H7" s="35"/>
      <c r="I7" s="42"/>
      <c r="J7" s="42"/>
      <c r="K7" s="42"/>
      <c r="L7" s="42"/>
      <c r="M7" s="42"/>
      <c r="N7" s="42"/>
      <c r="O7" s="29"/>
      <c r="P7" s="25"/>
      <c r="Q7" s="25"/>
      <c r="R7" s="25"/>
      <c r="S7" s="25"/>
      <c r="T7" s="25"/>
      <c r="U7" s="25"/>
      <c r="V7" s="29"/>
      <c r="W7" s="44"/>
      <c r="X7" s="44"/>
      <c r="Y7" s="30"/>
      <c r="Z7" s="44"/>
      <c r="AA7" s="44"/>
      <c r="AB7" s="72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1999</v>
      </c>
      <c r="C8" s="25" t="s">
        <v>35</v>
      </c>
      <c r="D8" s="26" t="s">
        <v>36</v>
      </c>
      <c r="E8" s="25">
        <v>26</v>
      </c>
      <c r="F8" s="25">
        <v>0</v>
      </c>
      <c r="G8" s="27">
        <v>0</v>
      </c>
      <c r="H8" s="27">
        <v>8</v>
      </c>
      <c r="I8" s="25">
        <v>59</v>
      </c>
      <c r="J8" s="25">
        <v>49</v>
      </c>
      <c r="K8" s="25">
        <v>7</v>
      </c>
      <c r="L8" s="25">
        <v>3</v>
      </c>
      <c r="M8" s="25">
        <v>0</v>
      </c>
      <c r="N8" s="28">
        <v>0.45200000000000001</v>
      </c>
      <c r="O8" s="29"/>
      <c r="P8" s="25"/>
      <c r="Q8" s="25"/>
      <c r="R8" s="25"/>
      <c r="S8" s="25"/>
      <c r="T8" s="25"/>
      <c r="U8" s="25"/>
      <c r="V8" s="29"/>
      <c r="W8" s="44">
        <v>5</v>
      </c>
      <c r="X8" s="44">
        <v>1</v>
      </c>
      <c r="Y8" s="30">
        <v>0</v>
      </c>
      <c r="Z8" s="44">
        <v>2</v>
      </c>
      <c r="AA8" s="44">
        <v>17</v>
      </c>
      <c r="AB8" s="72">
        <v>0.77300000000000002</v>
      </c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32">
        <v>2000</v>
      </c>
      <c r="C9" s="89" t="s">
        <v>47</v>
      </c>
      <c r="D9" s="42" t="s">
        <v>44</v>
      </c>
      <c r="E9" s="34"/>
      <c r="F9" s="33" t="s">
        <v>45</v>
      </c>
      <c r="G9" s="89"/>
      <c r="H9" s="35"/>
      <c r="I9" s="42"/>
      <c r="J9" s="42"/>
      <c r="K9" s="42"/>
      <c r="L9" s="42"/>
      <c r="M9" s="42"/>
      <c r="N9" s="42"/>
      <c r="O9" s="29"/>
      <c r="P9" s="25"/>
      <c r="Q9" s="25"/>
      <c r="R9" s="27"/>
      <c r="S9" s="25"/>
      <c r="T9" s="25"/>
      <c r="U9" s="25"/>
      <c r="V9" s="29"/>
      <c r="W9" s="44"/>
      <c r="X9" s="44"/>
      <c r="Y9" s="30"/>
      <c r="Z9" s="44"/>
      <c r="AA9" s="44"/>
      <c r="AB9" s="72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2001</v>
      </c>
      <c r="C10" s="32" t="s">
        <v>47</v>
      </c>
      <c r="D10" s="33" t="s">
        <v>44</v>
      </c>
      <c r="E10" s="32"/>
      <c r="F10" s="34" t="s">
        <v>45</v>
      </c>
      <c r="G10" s="35"/>
      <c r="H10" s="35"/>
      <c r="I10" s="32"/>
      <c r="J10" s="32"/>
      <c r="K10" s="32"/>
      <c r="L10" s="32"/>
      <c r="M10" s="32"/>
      <c r="N10" s="36"/>
      <c r="O10" s="29"/>
      <c r="P10" s="25"/>
      <c r="Q10" s="25"/>
      <c r="R10" s="25"/>
      <c r="S10" s="25"/>
      <c r="T10" s="25"/>
      <c r="U10" s="25"/>
      <c r="V10" s="29"/>
      <c r="W10" s="44"/>
      <c r="X10" s="44"/>
      <c r="Y10" s="30"/>
      <c r="Z10" s="44"/>
      <c r="AA10" s="44"/>
      <c r="AB10" s="72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5">
      <c r="A11" s="9"/>
      <c r="B11" s="37">
        <v>2002</v>
      </c>
      <c r="C11" s="37" t="s">
        <v>48</v>
      </c>
      <c r="D11" s="38" t="s">
        <v>44</v>
      </c>
      <c r="E11" s="37"/>
      <c r="F11" s="39" t="s">
        <v>46</v>
      </c>
      <c r="G11" s="84"/>
      <c r="H11" s="40"/>
      <c r="I11" s="37"/>
      <c r="J11" s="37"/>
      <c r="K11" s="37"/>
      <c r="L11" s="37"/>
      <c r="M11" s="37"/>
      <c r="N11" s="41"/>
      <c r="O11" s="29"/>
      <c r="P11" s="25"/>
      <c r="Q11" s="25"/>
      <c r="R11" s="25"/>
      <c r="S11" s="25"/>
      <c r="T11" s="25"/>
      <c r="U11" s="25"/>
      <c r="V11" s="29"/>
      <c r="W11" s="44"/>
      <c r="X11" s="44"/>
      <c r="Y11" s="30"/>
      <c r="Z11" s="44"/>
      <c r="AA11" s="44"/>
      <c r="AB11" s="72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32">
        <v>2003</v>
      </c>
      <c r="C12" s="32" t="s">
        <v>47</v>
      </c>
      <c r="D12" s="42" t="s">
        <v>44</v>
      </c>
      <c r="E12" s="32"/>
      <c r="F12" s="34" t="s">
        <v>45</v>
      </c>
      <c r="G12" s="32"/>
      <c r="H12" s="32"/>
      <c r="I12" s="32"/>
      <c r="J12" s="32"/>
      <c r="K12" s="32"/>
      <c r="L12" s="32"/>
      <c r="M12" s="32"/>
      <c r="N12" s="43"/>
      <c r="O12" s="29"/>
      <c r="P12" s="25"/>
      <c r="Q12" s="25"/>
      <c r="R12" s="25"/>
      <c r="S12" s="25"/>
      <c r="T12" s="25"/>
      <c r="U12" s="25"/>
      <c r="V12" s="29"/>
      <c r="W12" s="44"/>
      <c r="X12" s="44"/>
      <c r="Y12" s="30"/>
      <c r="Z12" s="44"/>
      <c r="AA12" s="44"/>
      <c r="AB12" s="72"/>
      <c r="AC12" s="24"/>
      <c r="AD12" s="25"/>
      <c r="AE12" s="2"/>
      <c r="AF12" s="2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26</v>
      </c>
      <c r="F13" s="18">
        <v>0</v>
      </c>
      <c r="G13" s="18">
        <v>0</v>
      </c>
      <c r="H13" s="18">
        <v>8</v>
      </c>
      <c r="I13" s="18">
        <v>59</v>
      </c>
      <c r="J13" s="18">
        <v>49</v>
      </c>
      <c r="K13" s="18">
        <v>7</v>
      </c>
      <c r="L13" s="18">
        <v>3</v>
      </c>
      <c r="M13" s="18">
        <v>0</v>
      </c>
      <c r="N13" s="45">
        <v>0.45200000000000001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5">
        <v>0</v>
      </c>
      <c r="V13" s="24"/>
      <c r="W13" s="18">
        <f>PRODUCT(E19)</f>
        <v>5</v>
      </c>
      <c r="X13" s="18">
        <f>PRODUCT(F19)</f>
        <v>1</v>
      </c>
      <c r="Y13" s="18">
        <f>PRODUCT(G19)</f>
        <v>0</v>
      </c>
      <c r="Z13" s="18">
        <f>PRODUCT(H19)</f>
        <v>2</v>
      </c>
      <c r="AA13" s="18">
        <f>PRODUCT(I19)</f>
        <v>17</v>
      </c>
      <c r="AB13" s="45">
        <v>0.77300000000000002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46" t="s">
        <v>2</v>
      </c>
      <c r="C14" s="31"/>
      <c r="D14" s="47">
        <v>36.333333333333336</v>
      </c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50"/>
      <c r="AI14" s="48"/>
      <c r="AJ14" s="9"/>
    </row>
    <row r="15" spans="1:36" ht="15" customHeight="1" x14ac:dyDescent="0.25">
      <c r="A15" s="9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P15" s="48"/>
      <c r="Q15" s="51"/>
      <c r="R15" s="48"/>
      <c r="S15" s="48"/>
      <c r="T15" s="48"/>
      <c r="U15" s="48"/>
      <c r="W15" s="48"/>
      <c r="X15" s="48"/>
      <c r="Y15" s="48"/>
      <c r="Z15" s="48"/>
      <c r="AA15" s="48"/>
      <c r="AB15" s="48"/>
      <c r="AD15" s="48"/>
      <c r="AE15" s="48"/>
      <c r="AF15" s="48"/>
      <c r="AG15" s="48"/>
      <c r="AH15" s="48"/>
      <c r="AI15" s="48"/>
      <c r="AJ15" s="9"/>
    </row>
    <row r="16" spans="1:36" ht="15" customHeight="1" x14ac:dyDescent="0.25">
      <c r="A16" s="9"/>
      <c r="B16" s="22" t="s">
        <v>25</v>
      </c>
      <c r="C16" s="52"/>
      <c r="D16" s="52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8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53" t="s">
        <v>30</v>
      </c>
      <c r="Q16" s="12"/>
      <c r="R16" s="12"/>
      <c r="S16" s="12"/>
      <c r="T16" s="54"/>
      <c r="U16" s="54"/>
      <c r="V16" s="54"/>
      <c r="W16" s="54"/>
      <c r="X16" s="54"/>
      <c r="Y16" s="54"/>
      <c r="Z16" s="54"/>
      <c r="AA16" s="12"/>
      <c r="AB16" s="12"/>
      <c r="AC16" s="54"/>
      <c r="AD16" s="12"/>
      <c r="AE16" s="12"/>
      <c r="AF16" s="12"/>
      <c r="AG16" s="12"/>
      <c r="AH16" s="12"/>
      <c r="AI16" s="55"/>
      <c r="AJ16" s="9"/>
    </row>
    <row r="17" spans="1:36" ht="15" customHeight="1" x14ac:dyDescent="0.2">
      <c r="A17" s="9"/>
      <c r="B17" s="53" t="s">
        <v>13</v>
      </c>
      <c r="C17" s="12"/>
      <c r="D17" s="55"/>
      <c r="E17" s="25">
        <v>26</v>
      </c>
      <c r="F17" s="25">
        <v>0</v>
      </c>
      <c r="G17" s="25">
        <v>0</v>
      </c>
      <c r="H17" s="25">
        <v>8</v>
      </c>
      <c r="I17" s="25">
        <v>59</v>
      </c>
      <c r="J17" s="48"/>
      <c r="K17" s="56">
        <v>0</v>
      </c>
      <c r="L17" s="56">
        <v>0.30769230769230771</v>
      </c>
      <c r="M17" s="56">
        <v>2.2692307692307692</v>
      </c>
      <c r="N17" s="28">
        <v>0.45200000000000001</v>
      </c>
      <c r="O17" s="24"/>
      <c r="P17" s="57" t="s">
        <v>9</v>
      </c>
      <c r="Q17" s="58"/>
      <c r="R17" s="59" t="s">
        <v>39</v>
      </c>
      <c r="S17" s="59"/>
      <c r="T17" s="59"/>
      <c r="U17" s="59"/>
      <c r="V17" s="59"/>
      <c r="W17" s="59"/>
      <c r="X17" s="59"/>
      <c r="Y17" s="59"/>
      <c r="Z17" s="59"/>
      <c r="AA17" s="60" t="s">
        <v>11</v>
      </c>
      <c r="AB17" s="59"/>
      <c r="AC17" s="59"/>
      <c r="AD17" s="60"/>
      <c r="AE17" s="60" t="s">
        <v>41</v>
      </c>
      <c r="AF17" s="60"/>
      <c r="AG17" s="59"/>
      <c r="AH17" s="60"/>
      <c r="AI17" s="91"/>
      <c r="AJ17" s="9"/>
    </row>
    <row r="18" spans="1:36" ht="15" customHeight="1" x14ac:dyDescent="0.2">
      <c r="A18" s="9"/>
      <c r="B18" s="61" t="s">
        <v>15</v>
      </c>
      <c r="C18" s="62"/>
      <c r="D18" s="63"/>
      <c r="E18" s="25"/>
      <c r="F18" s="25"/>
      <c r="G18" s="25"/>
      <c r="H18" s="25"/>
      <c r="I18" s="25"/>
      <c r="J18" s="48"/>
      <c r="K18" s="56"/>
      <c r="L18" s="56"/>
      <c r="M18" s="56"/>
      <c r="N18" s="28"/>
      <c r="O18" s="24"/>
      <c r="P18" s="64" t="s">
        <v>58</v>
      </c>
      <c r="Q18" s="65"/>
      <c r="R18" s="66" t="s">
        <v>37</v>
      </c>
      <c r="S18" s="66"/>
      <c r="T18" s="66"/>
      <c r="U18" s="66"/>
      <c r="V18" s="66"/>
      <c r="W18" s="66"/>
      <c r="X18" s="66"/>
      <c r="Y18" s="66"/>
      <c r="Z18" s="66"/>
      <c r="AA18" s="67" t="s">
        <v>38</v>
      </c>
      <c r="AB18" s="66"/>
      <c r="AC18" s="66"/>
      <c r="AD18" s="67"/>
      <c r="AE18" s="67" t="s">
        <v>42</v>
      </c>
      <c r="AF18" s="67"/>
      <c r="AG18" s="66"/>
      <c r="AH18" s="67"/>
      <c r="AI18" s="92"/>
      <c r="AJ18" s="9"/>
    </row>
    <row r="19" spans="1:36" ht="15" customHeight="1" x14ac:dyDescent="0.2">
      <c r="A19" s="9"/>
      <c r="B19" s="68" t="s">
        <v>16</v>
      </c>
      <c r="C19" s="69"/>
      <c r="D19" s="70"/>
      <c r="E19" s="44">
        <v>5</v>
      </c>
      <c r="F19" s="44">
        <v>1</v>
      </c>
      <c r="G19" s="44">
        <v>0</v>
      </c>
      <c r="H19" s="44">
        <v>2</v>
      </c>
      <c r="I19" s="44">
        <v>17</v>
      </c>
      <c r="J19" s="48"/>
      <c r="K19" s="71">
        <v>0.2</v>
      </c>
      <c r="L19" s="71">
        <v>0.4</v>
      </c>
      <c r="M19" s="71">
        <v>3.4</v>
      </c>
      <c r="N19" s="72">
        <v>0.77300000000000002</v>
      </c>
      <c r="O19" s="24"/>
      <c r="P19" s="64" t="s">
        <v>59</v>
      </c>
      <c r="Q19" s="65"/>
      <c r="R19" s="66" t="s">
        <v>40</v>
      </c>
      <c r="S19" s="66"/>
      <c r="T19" s="66"/>
      <c r="U19" s="66"/>
      <c r="V19" s="66"/>
      <c r="W19" s="66"/>
      <c r="X19" s="66"/>
      <c r="Y19" s="66"/>
      <c r="Z19" s="66"/>
      <c r="AA19" s="67" t="s">
        <v>60</v>
      </c>
      <c r="AB19" s="66"/>
      <c r="AC19" s="66"/>
      <c r="AD19" s="67"/>
      <c r="AE19" s="67" t="s">
        <v>43</v>
      </c>
      <c r="AF19" s="67"/>
      <c r="AG19" s="66"/>
      <c r="AH19" s="67"/>
      <c r="AI19" s="92"/>
    </row>
    <row r="20" spans="1:36" ht="15" customHeight="1" x14ac:dyDescent="0.2">
      <c r="A20" s="9"/>
      <c r="B20" s="73" t="s">
        <v>26</v>
      </c>
      <c r="C20" s="74"/>
      <c r="D20" s="75"/>
      <c r="E20" s="18">
        <v>31</v>
      </c>
      <c r="F20" s="18">
        <v>1</v>
      </c>
      <c r="G20" s="18">
        <v>0</v>
      </c>
      <c r="H20" s="18">
        <v>10</v>
      </c>
      <c r="I20" s="18">
        <v>76</v>
      </c>
      <c r="J20" s="48"/>
      <c r="K20" s="76">
        <v>0.03</v>
      </c>
      <c r="L20" s="76">
        <v>0.32</v>
      </c>
      <c r="M20" s="76">
        <v>2.4500000000000002</v>
      </c>
      <c r="N20" s="45">
        <v>0.497</v>
      </c>
      <c r="O20" s="24"/>
      <c r="P20" s="77" t="s">
        <v>10</v>
      </c>
      <c r="Q20" s="78"/>
      <c r="R20" s="79" t="s">
        <v>40</v>
      </c>
      <c r="S20" s="79"/>
      <c r="T20" s="79"/>
      <c r="U20" s="79"/>
      <c r="V20" s="79"/>
      <c r="W20" s="79"/>
      <c r="X20" s="79"/>
      <c r="Y20" s="79"/>
      <c r="Z20" s="79"/>
      <c r="AA20" s="80" t="s">
        <v>60</v>
      </c>
      <c r="AB20" s="79"/>
      <c r="AC20" s="79"/>
      <c r="AD20" s="80"/>
      <c r="AE20" s="80" t="s">
        <v>43</v>
      </c>
      <c r="AF20" s="80"/>
      <c r="AG20" s="79"/>
      <c r="AH20" s="80"/>
      <c r="AI20" s="93"/>
    </row>
    <row r="21" spans="1:36" ht="15" customHeight="1" x14ac:dyDescent="0.25">
      <c r="A21" s="9"/>
      <c r="B21" s="50"/>
      <c r="C21" s="50"/>
      <c r="D21" s="50"/>
      <c r="E21" s="50"/>
      <c r="F21" s="50"/>
      <c r="G21" s="50"/>
      <c r="H21" s="50"/>
      <c r="I21" s="50"/>
      <c r="J21" s="48"/>
      <c r="K21" s="50"/>
      <c r="L21" s="50"/>
      <c r="M21" s="50"/>
      <c r="N21" s="49"/>
      <c r="O21" s="24"/>
      <c r="P21" s="48"/>
      <c r="Q21" s="51"/>
      <c r="R21" s="48"/>
      <c r="S21" s="48"/>
      <c r="T21" s="24"/>
      <c r="U21" s="24"/>
      <c r="V21" s="24"/>
      <c r="W21" s="24"/>
      <c r="X21" s="81"/>
      <c r="Y21" s="48"/>
      <c r="Z21" s="48"/>
      <c r="AA21" s="48"/>
      <c r="AB21" s="48"/>
      <c r="AC21" s="24"/>
      <c r="AD21" s="48"/>
      <c r="AE21" s="48"/>
      <c r="AF21" s="48"/>
      <c r="AG21" s="48"/>
      <c r="AH21" s="48"/>
      <c r="AI21" s="48"/>
    </row>
    <row r="22" spans="1:36" ht="15" customHeight="1" x14ac:dyDescent="0.25">
      <c r="A22" s="9"/>
      <c r="B22" s="48" t="s">
        <v>49</v>
      </c>
      <c r="C22" s="48"/>
      <c r="D22" s="48" t="s">
        <v>50</v>
      </c>
      <c r="E22" s="48"/>
      <c r="F22" s="48"/>
      <c r="G22" s="48"/>
      <c r="H22" s="48"/>
      <c r="I22" s="48"/>
      <c r="J22" s="48"/>
      <c r="K22" s="48"/>
      <c r="L22" s="48"/>
      <c r="M22" s="48"/>
      <c r="N22" s="51"/>
      <c r="O22" s="24"/>
      <c r="P22" s="48"/>
      <c r="Q22" s="51"/>
      <c r="R22" s="48"/>
      <c r="S22" s="48"/>
      <c r="T22" s="24"/>
      <c r="U22" s="24"/>
      <c r="V22" s="24"/>
      <c r="W22" s="24"/>
      <c r="X22" s="81"/>
      <c r="Y22" s="48"/>
      <c r="Z22" s="48"/>
      <c r="AA22" s="48"/>
      <c r="AB22" s="48"/>
      <c r="AC22" s="24"/>
      <c r="AD22" s="48"/>
      <c r="AE22" s="48"/>
      <c r="AF22" s="48"/>
      <c r="AG22" s="48"/>
      <c r="AH22" s="48"/>
      <c r="AI22" s="48"/>
    </row>
    <row r="23" spans="1:36" ht="15" customHeight="1" x14ac:dyDescent="0.25">
      <c r="A23" s="9"/>
      <c r="B23" s="48"/>
      <c r="C23" s="48"/>
      <c r="D23" s="48" t="s">
        <v>51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24"/>
      <c r="P23" s="48"/>
      <c r="Q23" s="51"/>
      <c r="R23" s="48"/>
      <c r="S23" s="48"/>
      <c r="T23" s="24"/>
      <c r="U23" s="24"/>
      <c r="V23" s="24"/>
      <c r="W23" s="24"/>
      <c r="X23" s="81"/>
      <c r="Y23" s="48"/>
      <c r="Z23" s="48"/>
      <c r="AA23" s="48"/>
      <c r="AB23" s="48"/>
      <c r="AC23" s="24"/>
      <c r="AD23" s="48"/>
      <c r="AE23" s="48"/>
      <c r="AF23" s="48"/>
      <c r="AG23" s="48"/>
      <c r="AH23" s="48"/>
      <c r="AI23" s="48"/>
    </row>
    <row r="24" spans="1:36" ht="15" customHeight="1" x14ac:dyDescent="0.25">
      <c r="A24" s="9"/>
      <c r="B24" s="48"/>
      <c r="C24" s="48"/>
      <c r="D24" s="51"/>
      <c r="E24" s="48"/>
      <c r="F24" s="48"/>
      <c r="G24" s="48"/>
      <c r="H24" s="48"/>
      <c r="I24" s="48"/>
      <c r="J24" s="48"/>
      <c r="K24" s="48"/>
      <c r="L24" s="48"/>
      <c r="M24" s="48"/>
      <c r="N24" s="51"/>
      <c r="O24" s="24"/>
      <c r="P24" s="48"/>
      <c r="Q24" s="51"/>
      <c r="R24" s="48"/>
      <c r="S24" s="48"/>
      <c r="T24" s="24"/>
      <c r="U24" s="24"/>
      <c r="V24" s="24"/>
      <c r="W24" s="24"/>
      <c r="X24" s="81"/>
      <c r="Y24" s="81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24"/>
      <c r="P25" s="48"/>
      <c r="Q25" s="51"/>
      <c r="R25" s="48"/>
      <c r="S25" s="48"/>
      <c r="T25" s="24"/>
      <c r="U25" s="24"/>
      <c r="V25" s="24"/>
      <c r="W25" s="24"/>
      <c r="X25" s="81"/>
      <c r="Y25" s="8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81"/>
      <c r="C26" s="81"/>
      <c r="D26" s="48"/>
      <c r="E26" s="48"/>
      <c r="F26" s="48"/>
      <c r="G26" s="48"/>
      <c r="H26" s="48"/>
      <c r="I26" s="48"/>
      <c r="J26" s="48"/>
      <c r="K26" s="48"/>
      <c r="L26" s="48"/>
      <c r="M26" s="81"/>
      <c r="N26" s="81"/>
      <c r="O26" s="24"/>
      <c r="P26" s="48"/>
      <c r="Q26" s="51"/>
      <c r="R26" s="48"/>
      <c r="S26" s="48"/>
      <c r="T26" s="24"/>
      <c r="U26" s="24"/>
      <c r="V26" s="24"/>
      <c r="W26" s="24"/>
      <c r="X26" s="81"/>
      <c r="Y26" s="8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4"/>
      <c r="P27" s="48"/>
      <c r="Q27" s="51"/>
      <c r="R27" s="48"/>
      <c r="S27" s="48"/>
      <c r="T27" s="24"/>
      <c r="U27" s="24"/>
      <c r="V27" s="24"/>
      <c r="W27" s="24"/>
      <c r="X27" s="81"/>
      <c r="Y27" s="8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81"/>
      <c r="Y28" s="8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52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96" t="s">
        <v>61</v>
      </c>
      <c r="C2" s="97"/>
      <c r="D2" s="98"/>
      <c r="E2" s="13" t="s">
        <v>13</v>
      </c>
      <c r="F2" s="14"/>
      <c r="G2" s="14"/>
      <c r="H2" s="14"/>
      <c r="I2" s="20"/>
      <c r="J2" s="15"/>
      <c r="K2" s="90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9" t="s">
        <v>64</v>
      </c>
      <c r="Y2" s="100"/>
      <c r="Z2" s="101"/>
      <c r="AA2" s="13" t="s">
        <v>13</v>
      </c>
      <c r="AB2" s="14"/>
      <c r="AC2" s="14"/>
      <c r="AD2" s="14"/>
      <c r="AE2" s="20"/>
      <c r="AF2" s="15"/>
      <c r="AG2" s="90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0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1"/>
      <c r="D4" s="46"/>
      <c r="E4" s="25"/>
      <c r="F4" s="25"/>
      <c r="G4" s="25"/>
      <c r="H4" s="27"/>
      <c r="I4" s="25"/>
      <c r="J4" s="103"/>
      <c r="K4" s="29"/>
      <c r="L4" s="104"/>
      <c r="M4" s="18"/>
      <c r="N4" s="18"/>
      <c r="O4" s="18"/>
      <c r="P4" s="24"/>
      <c r="Q4" s="25"/>
      <c r="R4" s="25"/>
      <c r="S4" s="27"/>
      <c r="T4" s="25"/>
      <c r="U4" s="25"/>
      <c r="V4" s="105"/>
      <c r="W4" s="29"/>
      <c r="X4" s="25">
        <v>2001</v>
      </c>
      <c r="Y4" s="25" t="s">
        <v>47</v>
      </c>
      <c r="Z4" s="46" t="s">
        <v>44</v>
      </c>
      <c r="AA4" s="25">
        <v>17</v>
      </c>
      <c r="AB4" s="25">
        <v>2</v>
      </c>
      <c r="AC4" s="25">
        <v>14</v>
      </c>
      <c r="AD4" s="25">
        <v>40</v>
      </c>
      <c r="AE4" s="25">
        <v>98</v>
      </c>
      <c r="AF4" s="28">
        <v>0.71009999999999995</v>
      </c>
      <c r="AG4" s="124">
        <v>138</v>
      </c>
      <c r="AH4" s="18"/>
      <c r="AI4" s="25" t="s">
        <v>47</v>
      </c>
      <c r="AJ4" s="18" t="s">
        <v>71</v>
      </c>
      <c r="AK4" s="18" t="s">
        <v>72</v>
      </c>
      <c r="AL4" s="24"/>
      <c r="AM4" s="25">
        <v>5</v>
      </c>
      <c r="AN4" s="25">
        <v>0</v>
      </c>
      <c r="AO4" s="25">
        <v>2</v>
      </c>
      <c r="AP4" s="25">
        <v>10</v>
      </c>
      <c r="AQ4" s="25">
        <v>20</v>
      </c>
      <c r="AR4" s="106">
        <v>0.54049999999999998</v>
      </c>
      <c r="AS4" s="107">
        <v>37</v>
      </c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>
        <v>2002</v>
      </c>
      <c r="C5" s="31" t="s">
        <v>48</v>
      </c>
      <c r="D5" s="46" t="s">
        <v>44</v>
      </c>
      <c r="E5" s="25">
        <v>19</v>
      </c>
      <c r="F5" s="25">
        <v>2</v>
      </c>
      <c r="G5" s="25">
        <v>0</v>
      </c>
      <c r="H5" s="27">
        <v>15</v>
      </c>
      <c r="I5" s="25">
        <v>82</v>
      </c>
      <c r="J5" s="103">
        <v>0.640625</v>
      </c>
      <c r="K5" s="29">
        <v>128</v>
      </c>
      <c r="L5" s="104"/>
      <c r="M5" s="18"/>
      <c r="N5" s="18"/>
      <c r="O5" s="18"/>
      <c r="P5" s="24"/>
      <c r="Q5" s="25"/>
      <c r="R5" s="25"/>
      <c r="S5" s="27"/>
      <c r="T5" s="25"/>
      <c r="U5" s="25"/>
      <c r="V5" s="105"/>
      <c r="W5" s="29"/>
      <c r="X5" s="25"/>
      <c r="Y5" s="31"/>
      <c r="Z5" s="46"/>
      <c r="AA5" s="25"/>
      <c r="AB5" s="25"/>
      <c r="AC5" s="25"/>
      <c r="AD5" s="27"/>
      <c r="AE5" s="25"/>
      <c r="AF5" s="103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6"/>
      <c r="AS5" s="107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1"/>
      <c r="D6" s="46"/>
      <c r="E6" s="25"/>
      <c r="F6" s="25"/>
      <c r="G6" s="25"/>
      <c r="H6" s="27"/>
      <c r="I6" s="25"/>
      <c r="J6" s="103"/>
      <c r="K6" s="29"/>
      <c r="L6" s="104"/>
      <c r="M6" s="18"/>
      <c r="N6" s="18"/>
      <c r="O6" s="18"/>
      <c r="P6" s="24"/>
      <c r="Q6" s="25"/>
      <c r="R6" s="25"/>
      <c r="S6" s="27"/>
      <c r="T6" s="25"/>
      <c r="U6" s="25"/>
      <c r="V6" s="105"/>
      <c r="W6" s="29"/>
      <c r="X6" s="25">
        <v>2003</v>
      </c>
      <c r="Y6" s="25" t="s">
        <v>47</v>
      </c>
      <c r="Z6" s="46" t="s">
        <v>44</v>
      </c>
      <c r="AA6" s="25">
        <v>4</v>
      </c>
      <c r="AB6" s="25">
        <v>0</v>
      </c>
      <c r="AC6" s="25">
        <v>4</v>
      </c>
      <c r="AD6" s="25">
        <v>2</v>
      </c>
      <c r="AE6" s="25">
        <v>10</v>
      </c>
      <c r="AF6" s="28">
        <v>0.52629999999999999</v>
      </c>
      <c r="AG6" s="124">
        <v>19</v>
      </c>
      <c r="AH6" s="18"/>
      <c r="AI6" s="18"/>
      <c r="AJ6" s="18"/>
      <c r="AK6" s="18"/>
      <c r="AL6" s="24"/>
      <c r="AM6" s="25">
        <v>4</v>
      </c>
      <c r="AN6" s="25">
        <v>1</v>
      </c>
      <c r="AO6" s="25">
        <v>2</v>
      </c>
      <c r="AP6" s="25">
        <v>2</v>
      </c>
      <c r="AQ6" s="25">
        <v>14</v>
      </c>
      <c r="AR6" s="106">
        <v>0.73680000000000001</v>
      </c>
      <c r="AS6" s="107">
        <v>19</v>
      </c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ht="14.25" x14ac:dyDescent="0.2">
      <c r="A7" s="48"/>
      <c r="B7" s="88" t="s">
        <v>67</v>
      </c>
      <c r="C7" s="108"/>
      <c r="D7" s="109"/>
      <c r="E7" s="110">
        <f>SUM(E4:E6)</f>
        <v>19</v>
      </c>
      <c r="F7" s="110">
        <f>SUM(F4:F6)</f>
        <v>2</v>
      </c>
      <c r="G7" s="110">
        <f>SUM(G4:G6)</f>
        <v>0</v>
      </c>
      <c r="H7" s="110">
        <f>SUM(H4:H6)</f>
        <v>15</v>
      </c>
      <c r="I7" s="110">
        <f>SUM(I4:I6)</f>
        <v>82</v>
      </c>
      <c r="J7" s="111">
        <f>PRODUCT(I7/K7)</f>
        <v>0.640625</v>
      </c>
      <c r="K7" s="90">
        <f>SUM(K4:K6)</f>
        <v>128</v>
      </c>
      <c r="L7" s="22"/>
      <c r="M7" s="20"/>
      <c r="N7" s="112"/>
      <c r="O7" s="113"/>
      <c r="P7" s="24"/>
      <c r="Q7" s="110">
        <f>SUM(Q4:Q6)</f>
        <v>0</v>
      </c>
      <c r="R7" s="110">
        <f>SUM(R4:R6)</f>
        <v>0</v>
      </c>
      <c r="S7" s="110">
        <f>SUM(S4:S6)</f>
        <v>0</v>
      </c>
      <c r="T7" s="110">
        <f>SUM(T4:T6)</f>
        <v>0</v>
      </c>
      <c r="U7" s="110">
        <f>SUM(U4:U6)</f>
        <v>0</v>
      </c>
      <c r="V7" s="45">
        <v>0</v>
      </c>
      <c r="W7" s="90">
        <f>SUM(W4:W6)</f>
        <v>0</v>
      </c>
      <c r="X7" s="16" t="s">
        <v>67</v>
      </c>
      <c r="Y7" s="17"/>
      <c r="Z7" s="15"/>
      <c r="AA7" s="110">
        <f>SUM(AA4:AA6)</f>
        <v>21</v>
      </c>
      <c r="AB7" s="110">
        <f>SUM(AB4:AB6)</f>
        <v>2</v>
      </c>
      <c r="AC7" s="110">
        <f>SUM(AC4:AC6)</f>
        <v>18</v>
      </c>
      <c r="AD7" s="110">
        <f>SUM(AD4:AD6)</f>
        <v>42</v>
      </c>
      <c r="AE7" s="110">
        <f>SUM(AE4:AE6)</f>
        <v>108</v>
      </c>
      <c r="AF7" s="111">
        <f>PRODUCT(AE7/AG7)</f>
        <v>0.68789808917197448</v>
      </c>
      <c r="AG7" s="90">
        <f>SUM(AG4:AG6)</f>
        <v>157</v>
      </c>
      <c r="AH7" s="22"/>
      <c r="AI7" s="20"/>
      <c r="AJ7" s="112"/>
      <c r="AK7" s="113"/>
      <c r="AL7" s="24"/>
      <c r="AM7" s="110">
        <f>SUM(AM4:AM6)</f>
        <v>9</v>
      </c>
      <c r="AN7" s="110">
        <f>SUM(AN4:AN6)</f>
        <v>1</v>
      </c>
      <c r="AO7" s="110">
        <f>SUM(AO4:AO6)</f>
        <v>4</v>
      </c>
      <c r="AP7" s="110">
        <f>SUM(AP4:AP6)</f>
        <v>12</v>
      </c>
      <c r="AQ7" s="110">
        <f>SUM(AQ4:AQ6)</f>
        <v>34</v>
      </c>
      <c r="AR7" s="111">
        <f>PRODUCT(AQ7/AS7)</f>
        <v>0.6071428571428571</v>
      </c>
      <c r="AS7" s="102">
        <f>SUM(AS4:AS6)</f>
        <v>56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48"/>
      <c r="C8" s="48"/>
      <c r="D8" s="48"/>
      <c r="E8" s="48"/>
      <c r="F8" s="48"/>
      <c r="G8" s="48"/>
      <c r="H8" s="48"/>
      <c r="I8" s="48"/>
      <c r="J8" s="49"/>
      <c r="K8" s="29"/>
      <c r="L8" s="24"/>
      <c r="M8" s="24"/>
      <c r="N8" s="24"/>
      <c r="O8" s="24"/>
      <c r="P8" s="48"/>
      <c r="Q8" s="48"/>
      <c r="R8" s="51"/>
      <c r="S8" s="48"/>
      <c r="T8" s="48"/>
      <c r="U8" s="24"/>
      <c r="V8" s="24"/>
      <c r="W8" s="29"/>
      <c r="X8" s="48"/>
      <c r="Y8" s="48"/>
      <c r="Z8" s="48"/>
      <c r="AA8" s="48"/>
      <c r="AB8" s="48"/>
      <c r="AC8" s="48"/>
      <c r="AD8" s="48"/>
      <c r="AE8" s="48"/>
      <c r="AF8" s="49"/>
      <c r="AG8" s="29"/>
      <c r="AH8" s="24"/>
      <c r="AI8" s="24"/>
      <c r="AJ8" s="24"/>
      <c r="AK8" s="24"/>
      <c r="AL8" s="48"/>
      <c r="AM8" s="48"/>
      <c r="AN8" s="51"/>
      <c r="AO8" s="48"/>
      <c r="AP8" s="48"/>
      <c r="AQ8" s="24"/>
      <c r="AR8" s="24"/>
      <c r="AS8" s="29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114" t="s">
        <v>68</v>
      </c>
      <c r="C9" s="115"/>
      <c r="D9" s="116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4"/>
      <c r="L9" s="18" t="s">
        <v>27</v>
      </c>
      <c r="M9" s="18" t="s">
        <v>28</v>
      </c>
      <c r="N9" s="18" t="s">
        <v>69</v>
      </c>
      <c r="O9" s="18" t="s">
        <v>70</v>
      </c>
      <c r="Q9" s="51"/>
      <c r="R9" s="51" t="s">
        <v>49</v>
      </c>
      <c r="S9" s="51"/>
      <c r="T9" s="48" t="s">
        <v>50</v>
      </c>
      <c r="U9" s="24"/>
      <c r="V9" s="29"/>
      <c r="W9" s="29"/>
      <c r="X9" s="117"/>
      <c r="Y9" s="117"/>
      <c r="Z9" s="117"/>
      <c r="AA9" s="117"/>
      <c r="AB9" s="117"/>
      <c r="AC9" s="51"/>
      <c r="AD9" s="51"/>
      <c r="AE9" s="51"/>
      <c r="AF9" s="48"/>
      <c r="AG9" s="48"/>
      <c r="AH9" s="48"/>
      <c r="AI9" s="48"/>
      <c r="AJ9" s="48"/>
      <c r="AK9" s="48"/>
      <c r="AM9" s="29"/>
      <c r="AN9" s="117"/>
      <c r="AO9" s="117"/>
      <c r="AP9" s="117"/>
      <c r="AQ9" s="117"/>
      <c r="AR9" s="117"/>
      <c r="AS9" s="117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53" t="s">
        <v>12</v>
      </c>
      <c r="C10" s="12"/>
      <c r="D10" s="55"/>
      <c r="E10" s="118">
        <v>31</v>
      </c>
      <c r="F10" s="118">
        <v>1</v>
      </c>
      <c r="G10" s="118">
        <v>0</v>
      </c>
      <c r="H10" s="118">
        <v>10</v>
      </c>
      <c r="I10" s="118">
        <v>76</v>
      </c>
      <c r="J10" s="119">
        <v>0.497</v>
      </c>
      <c r="K10" s="48">
        <f>PRODUCT(I10/J10)</f>
        <v>152.91750503018108</v>
      </c>
      <c r="L10" s="120">
        <f>PRODUCT((F10+G10)/E10)</f>
        <v>3.2258064516129031E-2</v>
      </c>
      <c r="M10" s="120">
        <f>PRODUCT(H10/E10)</f>
        <v>0.32258064516129031</v>
      </c>
      <c r="N10" s="120">
        <f>PRODUCT((F10+G10+H10)/E10)</f>
        <v>0.35483870967741937</v>
      </c>
      <c r="O10" s="120">
        <f>PRODUCT(I10/E10)</f>
        <v>2.4516129032258065</v>
      </c>
      <c r="Q10" s="51"/>
      <c r="R10" s="51"/>
      <c r="S10" s="51"/>
      <c r="T10" s="48" t="s">
        <v>51</v>
      </c>
      <c r="U10" s="48"/>
      <c r="V10" s="48"/>
      <c r="W10" s="48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48"/>
      <c r="AL10" s="48"/>
      <c r="AM10" s="48"/>
      <c r="AN10" s="51"/>
      <c r="AO10" s="51"/>
      <c r="AP10" s="51"/>
      <c r="AQ10" s="51"/>
      <c r="AR10" s="51"/>
      <c r="AS10" s="5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121" t="s">
        <v>61</v>
      </c>
      <c r="C11" s="87"/>
      <c r="D11" s="86"/>
      <c r="E11" s="118">
        <f>PRODUCT(E7+Q7)</f>
        <v>19</v>
      </c>
      <c r="F11" s="118">
        <f>PRODUCT(F7+R7)</f>
        <v>2</v>
      </c>
      <c r="G11" s="118">
        <f>PRODUCT(G7+S7)</f>
        <v>0</v>
      </c>
      <c r="H11" s="118">
        <f>PRODUCT(H7+T7)</f>
        <v>15</v>
      </c>
      <c r="I11" s="118">
        <f>PRODUCT(I7+U7)</f>
        <v>82</v>
      </c>
      <c r="J11" s="119">
        <f>PRODUCT(I11/K11)</f>
        <v>0.640625</v>
      </c>
      <c r="K11" s="48">
        <f>PRODUCT(K7+W7)</f>
        <v>128</v>
      </c>
      <c r="L11" s="120">
        <f>PRODUCT((F11+G11)/E11)</f>
        <v>0.10526315789473684</v>
      </c>
      <c r="M11" s="120">
        <f>PRODUCT(H11/E11)</f>
        <v>0.78947368421052633</v>
      </c>
      <c r="N11" s="120">
        <f>PRODUCT((F11+G11+H11)/E11)</f>
        <v>0.89473684210526316</v>
      </c>
      <c r="O11" s="120">
        <f>PRODUCT(I11/E11)</f>
        <v>4.3157894736842106</v>
      </c>
      <c r="Q11" s="51"/>
      <c r="R11" s="51"/>
      <c r="S11" s="51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51"/>
      <c r="AJ11" s="51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4" t="s">
        <v>64</v>
      </c>
      <c r="C12" s="89"/>
      <c r="D12" s="35"/>
      <c r="E12" s="118">
        <f>PRODUCT(AA7+AM7)</f>
        <v>30</v>
      </c>
      <c r="F12" s="118">
        <f>PRODUCT(AB7+AN7)</f>
        <v>3</v>
      </c>
      <c r="G12" s="118">
        <f>PRODUCT(AC7+AO7)</f>
        <v>22</v>
      </c>
      <c r="H12" s="118">
        <f>PRODUCT(AD7+AP7)</f>
        <v>54</v>
      </c>
      <c r="I12" s="118">
        <f>PRODUCT(AE7+AQ7)</f>
        <v>142</v>
      </c>
      <c r="J12" s="119">
        <f>PRODUCT(I12/K12)</f>
        <v>0.66666666666666663</v>
      </c>
      <c r="K12" s="24">
        <f>PRODUCT(AG7+AS7)</f>
        <v>213</v>
      </c>
      <c r="L12" s="120">
        <f>PRODUCT((F12+G12)/E12)</f>
        <v>0.83333333333333337</v>
      </c>
      <c r="M12" s="120">
        <f>PRODUCT(H12/E12)</f>
        <v>1.8</v>
      </c>
      <c r="N12" s="120">
        <f>PRODUCT((F12+G12+H12)/E12)</f>
        <v>2.6333333333333333</v>
      </c>
      <c r="O12" s="120">
        <f>PRODUCT(I12/E12)</f>
        <v>4.7333333333333334</v>
      </c>
      <c r="Q12" s="51"/>
      <c r="R12" s="51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51"/>
      <c r="AJ12" s="51"/>
      <c r="AK12" s="48"/>
      <c r="AL12" s="24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122" t="s">
        <v>67</v>
      </c>
      <c r="C13" s="85"/>
      <c r="D13" s="123"/>
      <c r="E13" s="118">
        <f>SUM(E10:E12)</f>
        <v>80</v>
      </c>
      <c r="F13" s="118">
        <f t="shared" ref="F13:I13" si="0">SUM(F10:F12)</f>
        <v>6</v>
      </c>
      <c r="G13" s="118">
        <f t="shared" si="0"/>
        <v>22</v>
      </c>
      <c r="H13" s="118">
        <f t="shared" si="0"/>
        <v>79</v>
      </c>
      <c r="I13" s="118">
        <f t="shared" si="0"/>
        <v>300</v>
      </c>
      <c r="J13" s="119">
        <f>PRODUCT(I13/K13)</f>
        <v>0.6073888796099024</v>
      </c>
      <c r="K13" s="48">
        <f>SUM(K10:K12)</f>
        <v>493.91750503018108</v>
      </c>
      <c r="L13" s="120">
        <f>PRODUCT((F13+G13)/E13)</f>
        <v>0.35</v>
      </c>
      <c r="M13" s="120">
        <f>PRODUCT(H13/E13)</f>
        <v>0.98750000000000004</v>
      </c>
      <c r="N13" s="120">
        <f>PRODUCT((F13+G13+H13)/E13)</f>
        <v>1.3374999999999999</v>
      </c>
      <c r="O13" s="120">
        <f>PRODUCT(I13/E13)</f>
        <v>3.75</v>
      </c>
      <c r="Q13" s="24"/>
      <c r="R13" s="24"/>
      <c r="S13" s="24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51"/>
      <c r="AJ13" s="51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48"/>
      <c r="C14" s="48"/>
      <c r="D14" s="48"/>
      <c r="E14" s="24"/>
      <c r="F14" s="24"/>
      <c r="G14" s="24"/>
      <c r="H14" s="24"/>
      <c r="I14" s="24"/>
      <c r="J14" s="48"/>
      <c r="K14" s="48"/>
      <c r="L14" s="24"/>
      <c r="M14" s="24"/>
      <c r="N14" s="24"/>
      <c r="O14" s="24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51"/>
      <c r="AJ14" s="51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51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51"/>
      <c r="AJ16" s="51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J52" s="48"/>
      <c r="K52" s="48"/>
      <c r="L52"/>
      <c r="M52"/>
      <c r="N52"/>
      <c r="O52"/>
      <c r="P52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1"/>
      <c r="AJ52" s="51"/>
      <c r="AK52" s="48"/>
      <c r="AL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1"/>
      <c r="AJ53" s="51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1"/>
      <c r="AJ54" s="51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1"/>
      <c r="AJ55" s="51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1"/>
      <c r="AJ56" s="51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1"/>
      <c r="AJ57" s="51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24"/>
      <c r="R86" s="24"/>
      <c r="S86" s="24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1"/>
      <c r="AJ86" s="51"/>
      <c r="AK86" s="48"/>
      <c r="AL86" s="24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1"/>
      <c r="AJ87" s="51"/>
      <c r="AK87" s="48"/>
      <c r="AL87" s="24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1"/>
      <c r="AJ88" s="51"/>
      <c r="AK88" s="48"/>
      <c r="AL88" s="24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1"/>
      <c r="AJ89" s="51"/>
      <c r="AK89" s="48"/>
      <c r="AL89" s="24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1"/>
      <c r="AJ90" s="51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1"/>
      <c r="AJ91" s="51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1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1"/>
      <c r="AJ172" s="51"/>
      <c r="AK172" s="48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1"/>
      <c r="AJ173" s="51"/>
      <c r="AK173" s="4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1"/>
      <c r="AJ174" s="51"/>
      <c r="AK174" s="48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1"/>
      <c r="AJ175" s="51"/>
      <c r="AK175" s="4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1"/>
      <c r="AJ176" s="51"/>
      <c r="AK176" s="4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1"/>
      <c r="AJ177" s="51"/>
      <c r="AK177" s="4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1"/>
      <c r="AJ178" s="51"/>
      <c r="AK178" s="24"/>
      <c r="AL178" s="24"/>
    </row>
    <row r="179" spans="12:38" x14ac:dyDescent="0.25">
      <c r="R179" s="29"/>
      <c r="S179" s="2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1"/>
      <c r="AJ179" s="51"/>
    </row>
    <row r="180" spans="12:38" x14ac:dyDescent="0.25"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1"/>
      <c r="AJ180" s="51"/>
    </row>
    <row r="181" spans="12:38" x14ac:dyDescent="0.25"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1"/>
      <c r="AJ181" s="51"/>
    </row>
    <row r="182" spans="12:38" x14ac:dyDescent="0.25">
      <c r="L182"/>
      <c r="M182"/>
      <c r="N182"/>
      <c r="O182"/>
      <c r="P182"/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1"/>
      <c r="AJ182" s="51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1"/>
      <c r="AJ183" s="51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1"/>
      <c r="AJ184" s="51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1"/>
      <c r="AJ185" s="5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1"/>
      <c r="AJ186" s="5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1"/>
      <c r="AJ187" s="5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1"/>
      <c r="AJ188" s="5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ht="14.25" x14ac:dyDescent="0.2">
      <c r="L207"/>
      <c r="M207"/>
      <c r="N207"/>
      <c r="O207"/>
      <c r="P207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ht="14.25" x14ac:dyDescent="0.2">
      <c r="L208"/>
      <c r="M208"/>
      <c r="N208"/>
      <c r="O208"/>
      <c r="P20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ht="14.25" x14ac:dyDescent="0.2">
      <c r="L209"/>
      <c r="M209"/>
      <c r="N209"/>
      <c r="O209"/>
      <c r="P20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ht="14.25" x14ac:dyDescent="0.2">
      <c r="L210"/>
      <c r="M210"/>
      <c r="N210"/>
      <c r="O210"/>
      <c r="P21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2018-11-04T15:34:33Z</dcterms:modified>
</cp:coreProperties>
</file>