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P59" i="1" l="1"/>
  <c r="AP33" i="1"/>
  <c r="AN65" i="1" l="1"/>
  <c r="AM65" i="1"/>
  <c r="AL65" i="1"/>
  <c r="AN63" i="1"/>
  <c r="AM63" i="1"/>
  <c r="AN60" i="1"/>
  <c r="AM48" i="1" s="1"/>
  <c r="AM60" i="1"/>
  <c r="AM43" i="1" s="1"/>
  <c r="AM49" i="1"/>
  <c r="AM44" i="1"/>
  <c r="AN39" i="1"/>
  <c r="AM39" i="1"/>
  <c r="AL39" i="1"/>
  <c r="AN37" i="1"/>
  <c r="AL49" i="1" s="1"/>
  <c r="AN49" i="1" s="1"/>
  <c r="AM37" i="1"/>
  <c r="AL44" i="1" s="1"/>
  <c r="AN44" i="1" s="1"/>
  <c r="AN34" i="1"/>
  <c r="AL48" i="1" s="1"/>
  <c r="AN48" i="1" s="1"/>
  <c r="AM34" i="1"/>
  <c r="AL43" i="1" s="1"/>
  <c r="AM66" i="1" l="1"/>
  <c r="AM45" i="1" s="1"/>
  <c r="AM40" i="1"/>
  <c r="AL45" i="1" s="1"/>
  <c r="AN43" i="1"/>
  <c r="AN66" i="1"/>
  <c r="AM50" i="1" s="1"/>
  <c r="AN40" i="1"/>
  <c r="AL50" i="1" s="1"/>
  <c r="AN50" i="1" s="1"/>
  <c r="J39" i="1"/>
  <c r="H71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3" i="1"/>
  <c r="J63" i="1"/>
  <c r="I63" i="1"/>
  <c r="H63" i="1"/>
  <c r="K62" i="1"/>
  <c r="J62" i="1"/>
  <c r="I62" i="1"/>
  <c r="H62" i="1"/>
  <c r="K61" i="1"/>
  <c r="J61" i="1"/>
  <c r="I61" i="1"/>
  <c r="H61" i="1"/>
  <c r="K71" i="1"/>
  <c r="J71" i="1"/>
  <c r="I71" i="1"/>
  <c r="K45" i="1"/>
  <c r="J45" i="1"/>
  <c r="I45" i="1"/>
  <c r="H45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44" i="1"/>
  <c r="J44" i="1"/>
  <c r="I44" i="1"/>
  <c r="H44" i="1"/>
  <c r="AN45" i="1" l="1"/>
  <c r="O14" i="6"/>
  <c r="N14" i="6"/>
  <c r="M14" i="6"/>
  <c r="L14" i="6"/>
  <c r="I13" i="6"/>
  <c r="E13" i="6"/>
  <c r="O12" i="6"/>
  <c r="N12" i="6"/>
  <c r="M12" i="6"/>
  <c r="L12" i="6"/>
  <c r="K12" i="6"/>
  <c r="AS9" i="6"/>
  <c r="AQ9" i="6"/>
  <c r="AP9" i="6"/>
  <c r="AO9" i="6"/>
  <c r="AN9" i="6"/>
  <c r="AM9" i="6"/>
  <c r="AG9" i="6"/>
  <c r="AE9" i="6"/>
  <c r="I14" i="6" s="1"/>
  <c r="AD9" i="6"/>
  <c r="H14" i="6" s="1"/>
  <c r="AC9" i="6"/>
  <c r="G14" i="6" s="1"/>
  <c r="AB9" i="6"/>
  <c r="F14" i="6" s="1"/>
  <c r="AA9" i="6"/>
  <c r="E14" i="6" s="1"/>
  <c r="W9" i="6"/>
  <c r="U9" i="6"/>
  <c r="T9" i="6"/>
  <c r="S9" i="6"/>
  <c r="R9" i="6"/>
  <c r="Q9" i="6"/>
  <c r="K9" i="6"/>
  <c r="K13" i="6" s="1"/>
  <c r="K15" i="6" s="1"/>
  <c r="I9" i="6"/>
  <c r="H9" i="6"/>
  <c r="H13" i="6" s="1"/>
  <c r="G9" i="6"/>
  <c r="G13" i="6" s="1"/>
  <c r="F9" i="6"/>
  <c r="F13" i="6" s="1"/>
  <c r="E9" i="6"/>
  <c r="F15" i="6" l="1"/>
  <c r="H15" i="6"/>
  <c r="E15" i="6"/>
  <c r="M15" i="6" s="1"/>
  <c r="G15" i="6"/>
  <c r="J13" i="6"/>
  <c r="M13" i="6"/>
  <c r="I15" i="6"/>
  <c r="O15" i="6" s="1"/>
  <c r="L13" i="6"/>
  <c r="N13" i="6"/>
  <c r="N15" i="6" l="1"/>
  <c r="L15" i="6"/>
  <c r="J15" i="6"/>
  <c r="P9" i="3"/>
  <c r="O9" i="3"/>
  <c r="M9" i="3"/>
  <c r="I9" i="3"/>
  <c r="G9" i="3"/>
  <c r="AA20" i="1" l="1"/>
</calcChain>
</file>

<file path=xl/sharedStrings.xml><?xml version="1.0" encoding="utf-8"?>
<sst xmlns="http://schemas.openxmlformats.org/spreadsheetml/2006/main" count="711" uniqueCount="351">
  <si>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</si>
  <si>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</si>
  <si>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</si>
  <si>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</si>
  <si>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</si>
  <si>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</si>
  <si>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</si>
  <si>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</si>
  <si>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</si>
  <si>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</si>
  <si>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</si>
  <si>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</si>
  <si>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</si>
  <si>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</si>
  <si>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</si>
  <si>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</si>
  <si>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</si>
  <si>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</si>
  <si>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</si>
  <si>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</si>
  <si>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</si>
  <si>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</si>
  <si>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</si>
  <si>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</si>
  <si>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</si>
  <si>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</si>
  <si>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</si>
  <si>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</si>
  <si>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</si>
  <si>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</si>
  <si>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</si>
  <si>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</si>
  <si>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</si>
  <si>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</si>
  <si>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</si>
  <si>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</si>
  <si>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</si>
  <si>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</si>
  <si>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</si>
  <si>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</si>
  <si>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</si>
  <si>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</si>
  <si>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</si>
  <si>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</si>
  <si>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</si>
  <si>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</si>
  <si>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</si>
  <si>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</si>
  <si>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</si>
  <si>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</si>
  <si>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</si>
  <si>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</si>
  <si>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</si>
  <si>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</si>
  <si>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</si>
  <si>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</si>
  <si>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</si>
  <si>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</si>
  <si>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</si>
  <si>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</si>
  <si>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</si>
  <si>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</si>
  <si>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</si>
  <si>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</si>
  <si>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</si>
  <si>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</si>
  <si>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2/3</t>
  </si>
  <si>
    <t>1/2</t>
  </si>
  <si>
    <t>1/1</t>
  </si>
  <si>
    <t>KAIKKIEN AIKOJEN TILASTOT, TOP-10</t>
  </si>
  <si>
    <t>PESISPÖRSSIRAJAT</t>
  </si>
  <si>
    <t>1000 p</t>
  </si>
  <si>
    <t>Lyöty</t>
  </si>
  <si>
    <t>Tuotu</t>
  </si>
  <si>
    <t>0-3  SoJy</t>
  </si>
  <si>
    <t>A-POJAT</t>
  </si>
  <si>
    <t>11.</t>
  </si>
  <si>
    <t>jok</t>
  </si>
  <si>
    <t>B-POJAT</t>
  </si>
  <si>
    <t>5/7</t>
  </si>
  <si>
    <t>3/5</t>
  </si>
  <si>
    <t>0-1-0</t>
  </si>
  <si>
    <t>0/1</t>
  </si>
  <si>
    <t>2/4</t>
  </si>
  <si>
    <t>C-POJAT</t>
  </si>
  <si>
    <t>II p</t>
  </si>
  <si>
    <t>4/5</t>
  </si>
  <si>
    <t>hSM</t>
  </si>
  <si>
    <t>3-0  Tahko</t>
  </si>
  <si>
    <t>3-0  SoJy</t>
  </si>
  <si>
    <t>0-3  Tahko</t>
  </si>
  <si>
    <t>2-3  Tahko</t>
  </si>
  <si>
    <t>Jatkosarja  7.</t>
  </si>
  <si>
    <t>Janne Monni</t>
  </si>
  <si>
    <t>5.11.1974</t>
  </si>
  <si>
    <t>KiPa</t>
  </si>
  <si>
    <t>JoMa</t>
  </si>
  <si>
    <t>ykköspesis</t>
  </si>
  <si>
    <t>KiPa = Kiteen Pallo-90  (1990),  kasvattajaseura</t>
  </si>
  <si>
    <t>JoMa = Joensuun Maila  (1957)</t>
  </si>
  <si>
    <t>02.05. 1993  SMJ - KiPa  10-1</t>
  </si>
  <si>
    <t>11.07. 1993  MuPS - KiPa  11-5</t>
  </si>
  <si>
    <t>13.05. 1993  KiPa - IPV  3-14</t>
  </si>
  <si>
    <t xml:space="preserve">  18 v   5 kk 27 pv</t>
  </si>
  <si>
    <t>18.  ottelu</t>
  </si>
  <si>
    <t xml:space="preserve">  18 v   8 kk   6 pv</t>
  </si>
  <si>
    <t>3.  ottelu</t>
  </si>
  <si>
    <t xml:space="preserve">  18 v   6 kk   8 pv</t>
  </si>
  <si>
    <t>17.08. 1997  Hyvinkää</t>
  </si>
  <si>
    <t xml:space="preserve">  2-0  (5-2, 11-6)</t>
  </si>
  <si>
    <t>Itä</t>
  </si>
  <si>
    <t>2v</t>
  </si>
  <si>
    <t>Hannu Manninen</t>
  </si>
  <si>
    <t>04.07. 1999  Sotkamo</t>
  </si>
  <si>
    <t xml:space="preserve">  2-0  (11-7, 2-0)</t>
  </si>
  <si>
    <t>3v</t>
  </si>
  <si>
    <t>Pasi Varonen</t>
  </si>
  <si>
    <t>06.08. 2000  Oulu</t>
  </si>
  <si>
    <t xml:space="preserve">  2-1  (5-6, 2-0, 1-1, 4-3)</t>
  </si>
  <si>
    <t>I p</t>
  </si>
  <si>
    <t>Olli Viljaranta</t>
  </si>
  <si>
    <t>15.07. 2001  Hamina</t>
  </si>
  <si>
    <t xml:space="preserve">  0-2  (1-4, 1-2)</t>
  </si>
  <si>
    <t>30.06. 2002  Seinäjoki</t>
  </si>
  <si>
    <t xml:space="preserve">  0-2  (2-3, 4-9)</t>
  </si>
  <si>
    <t>Pasi Virtanen</t>
  </si>
  <si>
    <t>22 v  9 kk  12 pv</t>
  </si>
  <si>
    <t>01.08. 1989  Riihimäki</t>
  </si>
  <si>
    <t xml:space="preserve"> 17-2</t>
  </si>
  <si>
    <t>III p</t>
  </si>
  <si>
    <t>Risto Myllymäki</t>
  </si>
  <si>
    <t>21.07. 1990  Hämeenlinna</t>
  </si>
  <si>
    <t xml:space="preserve">  8-7</t>
  </si>
  <si>
    <t>Kari-Pekka Halonen</t>
  </si>
  <si>
    <t>23.07. 1993  Kajaani</t>
  </si>
  <si>
    <t>11-1</t>
  </si>
  <si>
    <t>Petri Lindsberg</t>
  </si>
  <si>
    <t>3/7</t>
  </si>
  <si>
    <t>6/8</t>
  </si>
  <si>
    <t>5/5</t>
  </si>
  <si>
    <t>7/10</t>
  </si>
  <si>
    <t>7/8</t>
  </si>
  <si>
    <t>6/7</t>
  </si>
  <si>
    <t>6/6</t>
  </si>
  <si>
    <t>29/40</t>
  </si>
  <si>
    <t>1/4</t>
  </si>
  <si>
    <t>23/27</t>
  </si>
  <si>
    <t>YKKÖSPESIS</t>
  </si>
  <si>
    <t>0-0-1</t>
  </si>
  <si>
    <t>3-0  SiiPe</t>
  </si>
  <si>
    <t>3-0  SMJ</t>
  </si>
  <si>
    <t>2-0  SoJy</t>
  </si>
  <si>
    <t>3-0  KaMa</t>
  </si>
  <si>
    <t>3-0  PattU</t>
  </si>
  <si>
    <t>3-0  KoU</t>
  </si>
  <si>
    <t>3-2  Lippo</t>
  </si>
  <si>
    <t>3-1  KoU</t>
  </si>
  <si>
    <t>2-3  KoU</t>
  </si>
  <si>
    <t xml:space="preserve">         Mitalit</t>
  </si>
  <si>
    <t>1-3  Tiikerit</t>
  </si>
  <si>
    <t>5/9</t>
  </si>
  <si>
    <t xml:space="preserve">      Runkosarja TOP-30</t>
  </si>
  <si>
    <t>26.</t>
  </si>
  <si>
    <t>22.</t>
  </si>
  <si>
    <t>21.</t>
  </si>
  <si>
    <t>16.</t>
  </si>
  <si>
    <t>12.</t>
  </si>
  <si>
    <t>17.</t>
  </si>
  <si>
    <t>27.</t>
  </si>
  <si>
    <t>29.</t>
  </si>
  <si>
    <t>15.</t>
  </si>
  <si>
    <t>Ylempi loppusarja TOP-10</t>
  </si>
  <si>
    <t>8.</t>
  </si>
  <si>
    <t>1-0-1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</si>
  <si>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</si>
  <si>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</si>
  <si>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</si>
  <si>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</si>
  <si>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</si>
  <si>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</si>
  <si>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</si>
  <si>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</si>
  <si>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KiPa  2</t>
  </si>
  <si>
    <t>suomensarja</t>
  </si>
  <si>
    <t>KiU</t>
  </si>
  <si>
    <t>71.</t>
  </si>
  <si>
    <t>53.</t>
  </si>
  <si>
    <t>42.</t>
  </si>
  <si>
    <t xml:space="preserve"> RUNKOSARJA, KA / OTT</t>
  </si>
  <si>
    <t>IKÄ</t>
  </si>
  <si>
    <t>TEHO</t>
  </si>
  <si>
    <t xml:space="preserve"> SIJOITUS</t>
  </si>
  <si>
    <t xml:space="preserve"> 1945 - 1993</t>
  </si>
  <si>
    <t xml:space="preserve"> Ottelutilasto</t>
  </si>
  <si>
    <t xml:space="preserve"> 1945 - 1994</t>
  </si>
  <si>
    <t xml:space="preserve"> 300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</si>
  <si>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</si>
  <si>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</si>
  <si>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</si>
  <si>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</si>
  <si>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</si>
  <si>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</si>
  <si>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</si>
  <si>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Etenijätilasto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</si>
  <si>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</si>
  <si>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</si>
  <si>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</si>
  <si>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</si>
  <si>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Kärkilyöjätilasto</t>
  </si>
  <si>
    <t xml:space="preserve"> PLAY OFF,  KA / OTT</t>
  </si>
  <si>
    <t xml:space="preserve"> 1979 - 1993</t>
  </si>
  <si>
    <t xml:space="preserve"> 1979 - 1994</t>
  </si>
  <si>
    <t xml:space="preserve"> 1979 - 1995</t>
  </si>
  <si>
    <t xml:space="preserve"> 1979 - 1996</t>
  </si>
  <si>
    <t>32.</t>
  </si>
  <si>
    <t xml:space="preserve"> 1979 - 1997</t>
  </si>
  <si>
    <t>20.</t>
  </si>
  <si>
    <t xml:space="preserve"> 1979 - 1998</t>
  </si>
  <si>
    <t>19.</t>
  </si>
  <si>
    <t>18.</t>
  </si>
  <si>
    <t xml:space="preserve"> 1979 - 1999</t>
  </si>
  <si>
    <t xml:space="preserve"> 1979 - 2000</t>
  </si>
  <si>
    <t xml:space="preserve"> 1979 - 2001</t>
  </si>
  <si>
    <t xml:space="preserve"> 1979 - 2002</t>
  </si>
  <si>
    <t>13.</t>
  </si>
  <si>
    <t xml:space="preserve"> 1979 - 2003</t>
  </si>
  <si>
    <t xml:space="preserve"> 1979 - 2004</t>
  </si>
  <si>
    <t xml:space="preserve"> 1979 - 2005</t>
  </si>
  <si>
    <t>307.</t>
  </si>
  <si>
    <t>232.</t>
  </si>
  <si>
    <t>123.</t>
  </si>
  <si>
    <t>83.</t>
  </si>
  <si>
    <t>52.</t>
  </si>
  <si>
    <t>265.</t>
  </si>
  <si>
    <t>161.</t>
  </si>
  <si>
    <t>117.</t>
  </si>
  <si>
    <t>74.</t>
  </si>
  <si>
    <t>51.</t>
  </si>
  <si>
    <t>34.</t>
  </si>
  <si>
    <t>31.</t>
  </si>
  <si>
    <t>35.</t>
  </si>
  <si>
    <t>39.</t>
  </si>
  <si>
    <t>248.</t>
  </si>
  <si>
    <t>121.</t>
  </si>
  <si>
    <t>76.</t>
  </si>
  <si>
    <t>207.</t>
  </si>
  <si>
    <t>183.</t>
  </si>
  <si>
    <t>169.</t>
  </si>
  <si>
    <t>144.</t>
  </si>
  <si>
    <t>116.</t>
  </si>
  <si>
    <t>104.</t>
  </si>
  <si>
    <t>113.</t>
  </si>
  <si>
    <t>118.</t>
  </si>
  <si>
    <t>288.</t>
  </si>
  <si>
    <t>251.</t>
  </si>
  <si>
    <t>167.</t>
  </si>
  <si>
    <t>112.</t>
  </si>
  <si>
    <t>81.</t>
  </si>
  <si>
    <t>37.</t>
  </si>
  <si>
    <t>41.</t>
  </si>
  <si>
    <t>45.</t>
  </si>
  <si>
    <t>30 v   7 kk 11 pv</t>
  </si>
  <si>
    <t xml:space="preserve">  71.   16.06. 2005  JoMa - KoU  2-0</t>
  </si>
  <si>
    <t>262. ottelu</t>
  </si>
  <si>
    <t xml:space="preserve"> RUNKOSARJA, TASASATASET,  ka. / peli</t>
  </si>
  <si>
    <t xml:space="preserve"> PLAY OFF, TASASATASET,  ka. / peli</t>
  </si>
  <si>
    <t xml:space="preserve"> 200</t>
  </si>
  <si>
    <t>172.   06.06. 2000  HP - KiPa  0-2</t>
  </si>
  <si>
    <t>25 v   7 kk   1 pv</t>
  </si>
  <si>
    <t>184. ottelu</t>
  </si>
  <si>
    <t>211. ottelu</t>
  </si>
  <si>
    <t xml:space="preserve">  92.   17.07. 1999  KiPa - UPV  2-0</t>
  </si>
  <si>
    <t xml:space="preserve">  44.   02.07. 2002  KiPa - KaMa  2-0</t>
  </si>
  <si>
    <t xml:space="preserve">  78.   13.07. 2000  KiPa - Lippo  2-0</t>
  </si>
  <si>
    <t>1038.</t>
  </si>
  <si>
    <t>839.</t>
  </si>
  <si>
    <t>748.</t>
  </si>
  <si>
    <t>651.</t>
  </si>
  <si>
    <t>632.</t>
  </si>
  <si>
    <t>523.</t>
  </si>
  <si>
    <t>495.</t>
  </si>
  <si>
    <t>450.</t>
  </si>
  <si>
    <t>412.</t>
  </si>
  <si>
    <t>386.</t>
  </si>
  <si>
    <t>393.</t>
  </si>
  <si>
    <t>390.</t>
  </si>
  <si>
    <t>387.</t>
  </si>
  <si>
    <t>613.</t>
  </si>
  <si>
    <t>591.</t>
  </si>
  <si>
    <t>423.</t>
  </si>
  <si>
    <t>296.</t>
  </si>
  <si>
    <t>189.</t>
  </si>
  <si>
    <t>62.</t>
  </si>
  <si>
    <t>46.</t>
  </si>
  <si>
    <t>38.</t>
  </si>
  <si>
    <t>767.</t>
  </si>
  <si>
    <t>703.</t>
  </si>
  <si>
    <t>553.</t>
  </si>
  <si>
    <t>426.</t>
  </si>
  <si>
    <t>321.</t>
  </si>
  <si>
    <t>238.</t>
  </si>
  <si>
    <t>186.</t>
  </si>
  <si>
    <t>152.</t>
  </si>
  <si>
    <t>98.</t>
  </si>
  <si>
    <t>103.</t>
  </si>
  <si>
    <t>101.</t>
  </si>
  <si>
    <t>97.</t>
  </si>
  <si>
    <t>826.</t>
  </si>
  <si>
    <t>509.</t>
  </si>
  <si>
    <t>392.</t>
  </si>
  <si>
    <t>313.</t>
  </si>
  <si>
    <t>242.</t>
  </si>
  <si>
    <t>185.</t>
  </si>
  <si>
    <t>138.</t>
  </si>
  <si>
    <t>106.</t>
  </si>
  <si>
    <t>82.</t>
  </si>
  <si>
    <t>89.</t>
  </si>
  <si>
    <t>78.</t>
  </si>
  <si>
    <t>64.</t>
  </si>
  <si>
    <t>284.</t>
  </si>
  <si>
    <t>223.</t>
  </si>
  <si>
    <t>133.</t>
  </si>
  <si>
    <t>111.</t>
  </si>
  <si>
    <t>84.</t>
  </si>
  <si>
    <t>47.</t>
  </si>
  <si>
    <t>40.</t>
  </si>
  <si>
    <t>43.</t>
  </si>
  <si>
    <t>SEUROITTAIN</t>
  </si>
  <si>
    <t>ka / ottelu</t>
  </si>
  <si>
    <t>LYÖDYT, KA/OTT</t>
  </si>
  <si>
    <t>RS</t>
  </si>
  <si>
    <t>YLS</t>
  </si>
  <si>
    <t>ERO</t>
  </si>
  <si>
    <t>TUODUT, KA/OTT</t>
  </si>
  <si>
    <t>Kiteen Pallo-90</t>
  </si>
  <si>
    <t>Joensuun Maila</t>
  </si>
  <si>
    <t>YLEISÖENNÄTYS  KOTONA</t>
  </si>
  <si>
    <t>YLEISÖENNÄTYS  VIERAISSA</t>
  </si>
  <si>
    <t>22.   31.07. 1997  Lippo - KiPa  0-2</t>
  </si>
  <si>
    <t>27.   27.07. 1997  SMJ - KiPa  1-2</t>
  </si>
  <si>
    <t>KATSOJIA YLI 5000</t>
  </si>
  <si>
    <t>OSUUS</t>
  </si>
  <si>
    <t>SIJA</t>
  </si>
  <si>
    <t>KATSOJIA</t>
  </si>
  <si>
    <t>KA / PELI</t>
  </si>
  <si>
    <t>61.   14.09. 1997  KiPa - SoJy  0-1,  fin 3/3</t>
  </si>
  <si>
    <t>38.   06.09. 2000  KiPa - SoJy  2-0,  fin 3/3</t>
  </si>
  <si>
    <t>RS JA YLS</t>
  </si>
  <si>
    <t>61.</t>
  </si>
  <si>
    <t>TOP-100     1945-2020</t>
  </si>
  <si>
    <t>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</si>
</sst>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3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49" fontId="4" fillId="2" borderId="10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2" borderId="7" xfId="0" applyFont="1" applyFill="1" applyBorder="1"/>
    <xf numFmtId="49" fontId="4" fillId="3" borderId="0" xfId="0" applyNumberFormat="1" applyFont="1" applyFill="1" applyAlignment="1">
      <alignment horizontal="left"/>
    </xf>
    <xf numFmtId="49" fontId="0" fillId="0" borderId="0" xfId="0" applyNumberFormat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65" fontId="4" fillId="4" borderId="2" xfId="2" applyNumberFormat="1" applyFont="1" applyFill="1" applyBorder="1" applyAlignment="1">
      <alignment horizontal="center"/>
    </xf>
    <xf numFmtId="16" fontId="4" fillId="3" borderId="3" xfId="0" applyNumberFormat="1" applyFont="1" applyFill="1" applyBorder="1"/>
    <xf numFmtId="0" fontId="5" fillId="3" borderId="0" xfId="0" applyFont="1" applyFill="1" applyAlignment="1">
      <alignment horizontal="left"/>
    </xf>
    <xf numFmtId="0" fontId="4" fillId="6" borderId="1" xfId="0" applyFont="1" applyFill="1" applyBorder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165" fontId="4" fillId="7" borderId="1" xfId="2" applyNumberFormat="1" applyFont="1" applyFill="1" applyBorder="1" applyAlignment="1"/>
    <xf numFmtId="49" fontId="4" fillId="7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2" fontId="4" fillId="4" borderId="5" xfId="0" applyNumberFormat="1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9" fontId="4" fillId="4" borderId="0" xfId="2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34" t="s">
        <v>93</v>
      </c>
      <c r="C1" s="6"/>
      <c r="D1" s="7"/>
      <c r="E1" s="110" t="s">
        <v>94</v>
      </c>
      <c r="F1" s="8"/>
      <c r="G1" s="8"/>
      <c r="H1" s="8"/>
      <c r="I1" s="8"/>
      <c r="J1" s="8"/>
      <c r="K1" s="8"/>
      <c r="L1" s="8"/>
      <c r="M1" s="8"/>
      <c r="N1" s="119"/>
      <c r="O1" s="8"/>
      <c r="P1" s="9"/>
      <c r="Q1" s="9"/>
      <c r="R1" s="9"/>
      <c r="S1" s="9"/>
      <c r="T1" s="9"/>
      <c r="U1" s="8"/>
      <c r="V1" s="8"/>
      <c r="W1" s="8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3" t="s">
        <v>161</v>
      </c>
      <c r="Q2" s="17"/>
      <c r="R2" s="17"/>
      <c r="S2" s="20"/>
      <c r="T2" s="21"/>
      <c r="U2" s="22" t="s">
        <v>15</v>
      </c>
      <c r="V2" s="16"/>
      <c r="W2" s="16"/>
      <c r="X2" s="16"/>
      <c r="Y2" s="16"/>
      <c r="Z2" s="95"/>
      <c r="AA2" s="21"/>
      <c r="AB2" s="24" t="s">
        <v>171</v>
      </c>
      <c r="AC2" s="22"/>
      <c r="AD2" s="16"/>
      <c r="AE2" s="23"/>
      <c r="AF2" s="21"/>
      <c r="AG2" s="24" t="s">
        <v>63</v>
      </c>
      <c r="AH2" s="16"/>
      <c r="AI2" s="16"/>
      <c r="AJ2" s="17"/>
      <c r="AK2" s="21"/>
      <c r="AL2" s="24" t="s">
        <v>62</v>
      </c>
      <c r="AM2" s="22"/>
      <c r="AN2" s="16"/>
      <c r="AO2" s="142" t="s">
        <v>158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56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56</v>
      </c>
      <c r="AE3" s="20" t="s">
        <v>17</v>
      </c>
      <c r="AF3" s="26"/>
      <c r="AG3" s="20" t="s">
        <v>58</v>
      </c>
      <c r="AH3" s="20" t="s">
        <v>59</v>
      </c>
      <c r="AI3" s="17" t="s">
        <v>64</v>
      </c>
      <c r="AJ3" s="20" t="s">
        <v>60</v>
      </c>
      <c r="AK3" s="26"/>
      <c r="AL3" s="20" t="s">
        <v>23</v>
      </c>
      <c r="AM3" s="20" t="s">
        <v>24</v>
      </c>
      <c r="AN3" s="17" t="s">
        <v>87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166">
        <v>1990</v>
      </c>
      <c r="C4" s="166" t="s">
        <v>57</v>
      </c>
      <c r="D4" s="167" t="s">
        <v>182</v>
      </c>
      <c r="E4" s="161"/>
      <c r="F4" s="161" t="s">
        <v>183</v>
      </c>
      <c r="G4" s="162"/>
      <c r="H4" s="163"/>
      <c r="I4" s="166"/>
      <c r="J4" s="166"/>
      <c r="K4" s="166"/>
      <c r="L4" s="166"/>
      <c r="M4" s="166"/>
      <c r="N4" s="167"/>
      <c r="O4" s="30">
        <v>0</v>
      </c>
      <c r="P4" s="76"/>
      <c r="Q4" s="20"/>
      <c r="R4" s="20"/>
      <c r="S4" s="20"/>
      <c r="T4" s="30"/>
      <c r="U4" s="27"/>
      <c r="V4" s="27"/>
      <c r="W4" s="28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/>
      <c r="AO4" s="27"/>
      <c r="AP4" s="27"/>
      <c r="AQ4" s="27"/>
      <c r="AR4" s="41"/>
    </row>
    <row r="5" spans="1:44" s="4" customFormat="1" ht="15" customHeight="1" x14ac:dyDescent="0.25">
      <c r="A5" s="2"/>
      <c r="B5" s="166">
        <v>1991</v>
      </c>
      <c r="C5" s="166" t="s">
        <v>38</v>
      </c>
      <c r="D5" s="167" t="s">
        <v>182</v>
      </c>
      <c r="E5" s="161"/>
      <c r="F5" s="161" t="s">
        <v>183</v>
      </c>
      <c r="G5" s="162"/>
      <c r="H5" s="163"/>
      <c r="I5" s="166"/>
      <c r="J5" s="166"/>
      <c r="K5" s="166"/>
      <c r="L5" s="166"/>
      <c r="M5" s="166"/>
      <c r="N5" s="167"/>
      <c r="O5" s="30">
        <v>0</v>
      </c>
      <c r="P5" s="76"/>
      <c r="Q5" s="20"/>
      <c r="R5" s="20"/>
      <c r="S5" s="20"/>
      <c r="T5" s="30"/>
      <c r="U5" s="27"/>
      <c r="V5" s="27"/>
      <c r="W5" s="28"/>
      <c r="X5" s="27"/>
      <c r="Y5" s="27"/>
      <c r="Z5" s="32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27"/>
      <c r="AO5" s="27"/>
      <c r="AP5" s="27"/>
      <c r="AQ5" s="27"/>
      <c r="AR5" s="41"/>
    </row>
    <row r="6" spans="1:44" s="4" customFormat="1" ht="15" customHeight="1" x14ac:dyDescent="0.25">
      <c r="A6" s="2"/>
      <c r="B6" s="166">
        <v>1992</v>
      </c>
      <c r="C6" s="166" t="s">
        <v>57</v>
      </c>
      <c r="D6" s="167" t="s">
        <v>182</v>
      </c>
      <c r="E6" s="161"/>
      <c r="F6" s="161" t="s">
        <v>183</v>
      </c>
      <c r="G6" s="162"/>
      <c r="H6" s="163"/>
      <c r="I6" s="166"/>
      <c r="J6" s="166"/>
      <c r="K6" s="166"/>
      <c r="L6" s="166"/>
      <c r="M6" s="166"/>
      <c r="N6" s="167"/>
      <c r="O6" s="30">
        <v>0</v>
      </c>
      <c r="P6" s="76"/>
      <c r="Q6" s="20"/>
      <c r="R6" s="20"/>
      <c r="S6" s="20"/>
      <c r="T6" s="30"/>
      <c r="U6" s="27"/>
      <c r="V6" s="27"/>
      <c r="W6" s="28"/>
      <c r="X6" s="27"/>
      <c r="Y6" s="27"/>
      <c r="Z6" s="32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/>
      <c r="AM6" s="27"/>
      <c r="AN6" s="27"/>
      <c r="AO6" s="27"/>
      <c r="AP6" s="27"/>
      <c r="AQ6" s="27"/>
      <c r="AR6" s="41"/>
    </row>
    <row r="7" spans="1:44" s="4" customFormat="1" ht="15" customHeight="1" x14ac:dyDescent="0.25">
      <c r="A7" s="2"/>
      <c r="B7" s="27">
        <v>1993</v>
      </c>
      <c r="C7" s="27" t="s">
        <v>76</v>
      </c>
      <c r="D7" s="106" t="s">
        <v>95</v>
      </c>
      <c r="E7" s="27">
        <v>28</v>
      </c>
      <c r="F7" s="27">
        <v>1</v>
      </c>
      <c r="G7" s="28">
        <v>3</v>
      </c>
      <c r="H7" s="27">
        <v>27</v>
      </c>
      <c r="I7" s="27">
        <v>151</v>
      </c>
      <c r="J7" s="27">
        <v>37</v>
      </c>
      <c r="K7" s="27">
        <v>70</v>
      </c>
      <c r="L7" s="27">
        <v>40</v>
      </c>
      <c r="M7" s="27">
        <v>4</v>
      </c>
      <c r="N7" s="29">
        <v>0.67400000000000004</v>
      </c>
      <c r="O7" s="30">
        <v>224.03560830860533</v>
      </c>
      <c r="P7" s="76"/>
      <c r="Q7" s="20"/>
      <c r="R7" s="20"/>
      <c r="S7" s="20" t="s">
        <v>162</v>
      </c>
      <c r="T7" s="30"/>
      <c r="U7" s="27"/>
      <c r="V7" s="27"/>
      <c r="W7" s="28"/>
      <c r="X7" s="27"/>
      <c r="Y7" s="27"/>
      <c r="Z7" s="32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/>
      <c r="AN7" s="27"/>
      <c r="AO7" s="27"/>
      <c r="AP7" s="27"/>
      <c r="AQ7" s="27"/>
      <c r="AR7" s="41"/>
    </row>
    <row r="8" spans="1:44" s="4" customFormat="1" ht="15" customHeight="1" x14ac:dyDescent="0.25">
      <c r="A8" s="2"/>
      <c r="B8" s="27">
        <v>1994</v>
      </c>
      <c r="C8" s="27" t="s">
        <v>38</v>
      </c>
      <c r="D8" s="106" t="s">
        <v>95</v>
      </c>
      <c r="E8" s="27">
        <v>25</v>
      </c>
      <c r="F8" s="27">
        <v>0</v>
      </c>
      <c r="G8" s="28">
        <v>7</v>
      </c>
      <c r="H8" s="27">
        <v>3</v>
      </c>
      <c r="I8" s="27">
        <v>52</v>
      </c>
      <c r="J8" s="27">
        <v>5</v>
      </c>
      <c r="K8" s="27">
        <v>19</v>
      </c>
      <c r="L8" s="27">
        <v>21</v>
      </c>
      <c r="M8" s="27">
        <v>7</v>
      </c>
      <c r="N8" s="29">
        <v>0.44400000000000001</v>
      </c>
      <c r="O8" s="30">
        <v>117.11711711711712</v>
      </c>
      <c r="P8" s="76"/>
      <c r="Q8" s="20"/>
      <c r="R8" s="20"/>
      <c r="S8" s="20"/>
      <c r="T8" s="30"/>
      <c r="U8" s="27"/>
      <c r="V8" s="27"/>
      <c r="W8" s="28"/>
      <c r="X8" s="27"/>
      <c r="Y8" s="27"/>
      <c r="Z8" s="32"/>
      <c r="AA8" s="26"/>
      <c r="AB8" s="20"/>
      <c r="AC8" s="20"/>
      <c r="AD8" s="20"/>
      <c r="AE8" s="20"/>
      <c r="AF8" s="26"/>
      <c r="AG8" s="5"/>
      <c r="AH8" s="5"/>
      <c r="AI8" s="5"/>
      <c r="AJ8" s="5"/>
      <c r="AK8" s="26"/>
      <c r="AL8" s="27"/>
      <c r="AM8" s="27"/>
      <c r="AN8" s="27"/>
      <c r="AO8" s="27"/>
      <c r="AP8" s="27"/>
      <c r="AQ8" s="27"/>
      <c r="AR8" s="41"/>
    </row>
    <row r="9" spans="1:44" s="4" customFormat="1" ht="15" customHeight="1" x14ac:dyDescent="0.25">
      <c r="A9" s="2"/>
      <c r="B9" s="27">
        <v>1995</v>
      </c>
      <c r="C9" s="27" t="s">
        <v>38</v>
      </c>
      <c r="D9" s="106" t="s">
        <v>95</v>
      </c>
      <c r="E9" s="27">
        <v>26</v>
      </c>
      <c r="F9" s="28">
        <v>0</v>
      </c>
      <c r="G9" s="28">
        <v>6</v>
      </c>
      <c r="H9" s="28">
        <v>27</v>
      </c>
      <c r="I9" s="27">
        <v>117</v>
      </c>
      <c r="J9" s="27">
        <v>30</v>
      </c>
      <c r="K9" s="27">
        <v>45</v>
      </c>
      <c r="L9" s="27">
        <v>36</v>
      </c>
      <c r="M9" s="27">
        <v>6</v>
      </c>
      <c r="N9" s="29">
        <v>0.629</v>
      </c>
      <c r="O9" s="30">
        <v>186.00953895071541</v>
      </c>
      <c r="P9" s="76"/>
      <c r="Q9" s="20" t="s">
        <v>163</v>
      </c>
      <c r="R9" s="20"/>
      <c r="S9" s="20"/>
      <c r="T9" s="30"/>
      <c r="U9" s="27">
        <v>2</v>
      </c>
      <c r="V9" s="27">
        <v>0</v>
      </c>
      <c r="W9" s="27">
        <v>0</v>
      </c>
      <c r="X9" s="27">
        <v>0</v>
      </c>
      <c r="Y9" s="27">
        <v>1</v>
      </c>
      <c r="Z9" s="32">
        <v>0.2</v>
      </c>
      <c r="AA9" s="26"/>
      <c r="AB9" s="20"/>
      <c r="AC9" s="20"/>
      <c r="AD9" s="20"/>
      <c r="AE9" s="20"/>
      <c r="AF9" s="26"/>
      <c r="AG9" s="5" t="s">
        <v>91</v>
      </c>
      <c r="AH9" s="5"/>
      <c r="AI9" s="5"/>
      <c r="AJ9" s="5"/>
      <c r="AK9" s="26"/>
      <c r="AL9" s="27"/>
      <c r="AM9" s="27"/>
      <c r="AN9" s="27"/>
      <c r="AO9" s="27"/>
      <c r="AP9" s="27"/>
      <c r="AQ9" s="27"/>
      <c r="AR9" s="41"/>
    </row>
    <row r="10" spans="1:44" s="4" customFormat="1" ht="15" customHeight="1" x14ac:dyDescent="0.25">
      <c r="A10" s="2"/>
      <c r="B10" s="27">
        <v>1996</v>
      </c>
      <c r="C10" s="103" t="s">
        <v>38</v>
      </c>
      <c r="D10" s="104" t="s">
        <v>95</v>
      </c>
      <c r="E10" s="103">
        <v>29</v>
      </c>
      <c r="F10" s="103">
        <v>0</v>
      </c>
      <c r="G10" s="105">
        <v>8</v>
      </c>
      <c r="H10" s="103">
        <v>28</v>
      </c>
      <c r="I10" s="103">
        <v>158</v>
      </c>
      <c r="J10" s="103">
        <v>47</v>
      </c>
      <c r="K10" s="103">
        <v>71</v>
      </c>
      <c r="L10" s="103">
        <v>32</v>
      </c>
      <c r="M10" s="103">
        <v>8</v>
      </c>
      <c r="N10" s="29">
        <v>0.70199999999999996</v>
      </c>
      <c r="O10" s="30">
        <v>225.07122507122509</v>
      </c>
      <c r="P10" s="76"/>
      <c r="Q10" s="20" t="s">
        <v>163</v>
      </c>
      <c r="R10" s="20"/>
      <c r="S10" s="20" t="s">
        <v>76</v>
      </c>
      <c r="T10" s="30"/>
      <c r="U10" s="27">
        <v>3</v>
      </c>
      <c r="V10" s="28">
        <v>0</v>
      </c>
      <c r="W10" s="28">
        <v>1</v>
      </c>
      <c r="X10" s="28">
        <v>1</v>
      </c>
      <c r="Y10" s="28">
        <v>16</v>
      </c>
      <c r="Z10" s="32">
        <v>0.76200000000000001</v>
      </c>
      <c r="AA10" s="26"/>
      <c r="AB10" s="20"/>
      <c r="AC10" s="20"/>
      <c r="AD10" s="20"/>
      <c r="AE10" s="20"/>
      <c r="AF10" s="26"/>
      <c r="AG10" s="5" t="s">
        <v>90</v>
      </c>
      <c r="AH10" s="5"/>
      <c r="AI10" s="5"/>
      <c r="AJ10" s="5"/>
      <c r="AK10" s="26"/>
      <c r="AL10" s="103"/>
      <c r="AM10" s="103"/>
      <c r="AN10" s="103"/>
      <c r="AO10" s="105"/>
      <c r="AP10" s="108"/>
      <c r="AQ10" s="103"/>
      <c r="AR10" s="41"/>
    </row>
    <row r="11" spans="1:44" s="4" customFormat="1" ht="15" customHeight="1" x14ac:dyDescent="0.25">
      <c r="A11" s="2"/>
      <c r="B11" s="27">
        <v>1997</v>
      </c>
      <c r="C11" s="27" t="s">
        <v>36</v>
      </c>
      <c r="D11" s="106" t="s">
        <v>95</v>
      </c>
      <c r="E11" s="27">
        <v>28</v>
      </c>
      <c r="F11" s="27">
        <v>1</v>
      </c>
      <c r="G11" s="27">
        <v>2</v>
      </c>
      <c r="H11" s="27">
        <v>43</v>
      </c>
      <c r="I11" s="27">
        <v>158</v>
      </c>
      <c r="J11" s="27">
        <v>39</v>
      </c>
      <c r="K11" s="27">
        <v>95</v>
      </c>
      <c r="L11" s="27">
        <v>21</v>
      </c>
      <c r="M11" s="27">
        <v>3</v>
      </c>
      <c r="N11" s="29">
        <v>0.749</v>
      </c>
      <c r="O11" s="30">
        <v>210.94793057409879</v>
      </c>
      <c r="P11" s="76"/>
      <c r="Q11" s="27" t="s">
        <v>34</v>
      </c>
      <c r="R11" s="20" t="s">
        <v>164</v>
      </c>
      <c r="S11" s="20" t="s">
        <v>57</v>
      </c>
      <c r="T11" s="30"/>
      <c r="U11" s="27">
        <v>9</v>
      </c>
      <c r="V11" s="27">
        <v>0</v>
      </c>
      <c r="W11" s="28">
        <v>2</v>
      </c>
      <c r="X11" s="27">
        <v>8</v>
      </c>
      <c r="Y11" s="27">
        <v>48</v>
      </c>
      <c r="Z11" s="32">
        <v>0.73799999999999999</v>
      </c>
      <c r="AA11" s="26"/>
      <c r="AB11" s="20"/>
      <c r="AC11" s="20"/>
      <c r="AD11" s="20"/>
      <c r="AE11" s="20"/>
      <c r="AF11" s="26"/>
      <c r="AG11" s="5" t="s">
        <v>149</v>
      </c>
      <c r="AH11" s="5" t="s">
        <v>88</v>
      </c>
      <c r="AI11" s="5"/>
      <c r="AJ11" s="5" t="s">
        <v>74</v>
      </c>
      <c r="AK11" s="26"/>
      <c r="AL11" s="27">
        <v>1</v>
      </c>
      <c r="AM11" s="27"/>
      <c r="AN11" s="27">
        <v>1</v>
      </c>
      <c r="AO11" s="27"/>
      <c r="AP11" s="27">
        <v>1</v>
      </c>
      <c r="AQ11" s="27"/>
      <c r="AR11" s="41"/>
    </row>
    <row r="12" spans="1:44" s="4" customFormat="1" ht="15" customHeight="1" x14ac:dyDescent="0.25">
      <c r="A12" s="2"/>
      <c r="B12" s="27">
        <v>1998</v>
      </c>
      <c r="C12" s="27" t="s">
        <v>34</v>
      </c>
      <c r="D12" s="106" t="s">
        <v>95</v>
      </c>
      <c r="E12" s="27">
        <v>28</v>
      </c>
      <c r="F12" s="27">
        <v>3</v>
      </c>
      <c r="G12" s="27">
        <v>10</v>
      </c>
      <c r="H12" s="27">
        <v>47</v>
      </c>
      <c r="I12" s="27">
        <v>151</v>
      </c>
      <c r="J12" s="27">
        <v>30</v>
      </c>
      <c r="K12" s="27">
        <v>77</v>
      </c>
      <c r="L12" s="27">
        <v>31</v>
      </c>
      <c r="M12" s="27">
        <v>13</v>
      </c>
      <c r="N12" s="29">
        <v>0.71199999999999997</v>
      </c>
      <c r="O12" s="30">
        <v>212.07865168539328</v>
      </c>
      <c r="P12" s="76"/>
      <c r="Q12" s="20" t="s">
        <v>35</v>
      </c>
      <c r="R12" s="20" t="s">
        <v>165</v>
      </c>
      <c r="S12" s="20" t="s">
        <v>166</v>
      </c>
      <c r="T12" s="30"/>
      <c r="U12" s="27">
        <v>9</v>
      </c>
      <c r="V12" s="27">
        <v>0</v>
      </c>
      <c r="W12" s="27">
        <v>1</v>
      </c>
      <c r="X12" s="27">
        <v>8</v>
      </c>
      <c r="Y12" s="27">
        <v>48</v>
      </c>
      <c r="Z12" s="32">
        <v>0.63200000000000001</v>
      </c>
      <c r="AA12" s="26"/>
      <c r="AB12" s="20"/>
      <c r="AC12" s="20"/>
      <c r="AD12" s="20"/>
      <c r="AE12" s="20"/>
      <c r="AF12" s="26"/>
      <c r="AG12" s="5" t="s">
        <v>150</v>
      </c>
      <c r="AH12" s="5" t="s">
        <v>159</v>
      </c>
      <c r="AI12" s="5" t="s">
        <v>151</v>
      </c>
      <c r="AJ12" s="5"/>
      <c r="AK12" s="26"/>
      <c r="AL12" s="27"/>
      <c r="AM12" s="27"/>
      <c r="AN12" s="27"/>
      <c r="AO12" s="27"/>
      <c r="AP12" s="27"/>
      <c r="AQ12" s="27">
        <v>1</v>
      </c>
      <c r="AR12" s="41"/>
    </row>
    <row r="13" spans="1:44" s="4" customFormat="1" ht="15" customHeight="1" x14ac:dyDescent="0.25">
      <c r="A13" s="2"/>
      <c r="B13" s="27">
        <v>1999</v>
      </c>
      <c r="C13" s="27" t="s">
        <v>37</v>
      </c>
      <c r="D13" s="106" t="s">
        <v>95</v>
      </c>
      <c r="E13" s="27">
        <v>28</v>
      </c>
      <c r="F13" s="27">
        <v>2</v>
      </c>
      <c r="G13" s="27">
        <v>3</v>
      </c>
      <c r="H13" s="27">
        <v>43</v>
      </c>
      <c r="I13" s="27">
        <v>161</v>
      </c>
      <c r="J13" s="27">
        <v>36</v>
      </c>
      <c r="K13" s="27">
        <v>92</v>
      </c>
      <c r="L13" s="27">
        <v>28</v>
      </c>
      <c r="M13" s="27">
        <v>5</v>
      </c>
      <c r="N13" s="29">
        <v>0.77900000000000003</v>
      </c>
      <c r="O13" s="30">
        <v>206.67522464698331</v>
      </c>
      <c r="P13" s="76"/>
      <c r="Q13" s="20" t="s">
        <v>35</v>
      </c>
      <c r="R13" s="20" t="s">
        <v>167</v>
      </c>
      <c r="S13" s="20" t="s">
        <v>57</v>
      </c>
      <c r="T13" s="30"/>
      <c r="U13" s="27">
        <v>9</v>
      </c>
      <c r="V13" s="27">
        <v>0</v>
      </c>
      <c r="W13" s="27">
        <v>2</v>
      </c>
      <c r="X13" s="27">
        <v>16</v>
      </c>
      <c r="Y13" s="27">
        <v>56</v>
      </c>
      <c r="Z13" s="32">
        <v>0.66700000000000004</v>
      </c>
      <c r="AA13" s="26"/>
      <c r="AB13" s="20"/>
      <c r="AC13" s="27" t="s">
        <v>36</v>
      </c>
      <c r="AD13" s="20" t="s">
        <v>57</v>
      </c>
      <c r="AE13" s="20" t="s">
        <v>40</v>
      </c>
      <c r="AF13" s="26"/>
      <c r="AG13" s="5" t="s">
        <v>152</v>
      </c>
      <c r="AH13" s="5" t="s">
        <v>153</v>
      </c>
      <c r="AI13" s="5"/>
      <c r="AJ13" s="5" t="s">
        <v>88</v>
      </c>
      <c r="AK13" s="26"/>
      <c r="AL13" s="27">
        <v>1</v>
      </c>
      <c r="AM13" s="27"/>
      <c r="AN13" s="27"/>
      <c r="AO13" s="27">
        <v>1</v>
      </c>
      <c r="AP13" s="27"/>
      <c r="AQ13" s="27"/>
      <c r="AR13" s="41"/>
    </row>
    <row r="14" spans="1:44" s="4" customFormat="1" ht="15" customHeight="1" x14ac:dyDescent="0.25">
      <c r="A14" s="2"/>
      <c r="B14" s="27">
        <v>2000</v>
      </c>
      <c r="C14" s="27" t="s">
        <v>37</v>
      </c>
      <c r="D14" s="34" t="s">
        <v>95</v>
      </c>
      <c r="E14" s="27">
        <v>28</v>
      </c>
      <c r="F14" s="27">
        <v>1</v>
      </c>
      <c r="G14" s="27">
        <v>7</v>
      </c>
      <c r="H14" s="27">
        <v>26</v>
      </c>
      <c r="I14" s="27">
        <v>179</v>
      </c>
      <c r="J14" s="27">
        <v>29</v>
      </c>
      <c r="K14" s="27">
        <v>113</v>
      </c>
      <c r="L14" s="27">
        <v>29</v>
      </c>
      <c r="M14" s="27">
        <v>8</v>
      </c>
      <c r="N14" s="32">
        <v>0.76500000000000001</v>
      </c>
      <c r="O14" s="30">
        <v>233.98692810457516</v>
      </c>
      <c r="P14" s="76"/>
      <c r="Q14" s="20" t="s">
        <v>168</v>
      </c>
      <c r="R14" s="20"/>
      <c r="S14" s="20" t="s">
        <v>35</v>
      </c>
      <c r="T14" s="30"/>
      <c r="U14" s="27">
        <v>11</v>
      </c>
      <c r="V14" s="27">
        <v>1</v>
      </c>
      <c r="W14" s="27">
        <v>2</v>
      </c>
      <c r="X14" s="27">
        <v>13</v>
      </c>
      <c r="Y14" s="27">
        <v>63</v>
      </c>
      <c r="Z14" s="32">
        <v>0.7</v>
      </c>
      <c r="AA14" s="26"/>
      <c r="AB14" s="20"/>
      <c r="AC14" s="20" t="s">
        <v>40</v>
      </c>
      <c r="AD14" s="20"/>
      <c r="AE14" s="27" t="s">
        <v>34</v>
      </c>
      <c r="AF14" s="26"/>
      <c r="AG14" s="5" t="s">
        <v>154</v>
      </c>
      <c r="AH14" s="5" t="s">
        <v>155</v>
      </c>
      <c r="AI14" s="5"/>
      <c r="AJ14" s="5" t="s">
        <v>89</v>
      </c>
      <c r="AK14" s="26"/>
      <c r="AL14" s="27">
        <v>1</v>
      </c>
      <c r="AM14" s="27"/>
      <c r="AN14" s="27"/>
      <c r="AO14" s="27">
        <v>1</v>
      </c>
      <c r="AP14" s="27"/>
      <c r="AQ14" s="27"/>
      <c r="AR14" s="41"/>
    </row>
    <row r="15" spans="1:44" s="4" customFormat="1" ht="15" customHeight="1" x14ac:dyDescent="0.25">
      <c r="A15" s="2"/>
      <c r="B15" s="27">
        <v>2001</v>
      </c>
      <c r="C15" s="27" t="s">
        <v>36</v>
      </c>
      <c r="D15" s="34" t="s">
        <v>95</v>
      </c>
      <c r="E15" s="27">
        <v>28</v>
      </c>
      <c r="F15" s="27">
        <v>1</v>
      </c>
      <c r="G15" s="27">
        <v>10</v>
      </c>
      <c r="H15" s="27">
        <v>41</v>
      </c>
      <c r="I15" s="27">
        <v>154</v>
      </c>
      <c r="J15" s="27">
        <v>12</v>
      </c>
      <c r="K15" s="27">
        <v>113</v>
      </c>
      <c r="L15" s="27">
        <v>18</v>
      </c>
      <c r="M15" s="27">
        <v>11</v>
      </c>
      <c r="N15" s="32">
        <v>0.69399999999999995</v>
      </c>
      <c r="O15" s="30">
        <v>221.9020172910663</v>
      </c>
      <c r="P15" s="76"/>
      <c r="Q15" s="20" t="s">
        <v>57</v>
      </c>
      <c r="R15" s="20" t="s">
        <v>169</v>
      </c>
      <c r="S15" s="20" t="s">
        <v>170</v>
      </c>
      <c r="T15" s="30"/>
      <c r="U15" s="27">
        <v>10</v>
      </c>
      <c r="V15" s="27">
        <v>0</v>
      </c>
      <c r="W15" s="27">
        <v>4</v>
      </c>
      <c r="X15" s="27">
        <v>11</v>
      </c>
      <c r="Y15" s="27">
        <v>59</v>
      </c>
      <c r="Z15" s="32">
        <v>0.72</v>
      </c>
      <c r="AA15" s="26"/>
      <c r="AB15" s="20"/>
      <c r="AC15" s="20" t="s">
        <v>172</v>
      </c>
      <c r="AD15" s="20"/>
      <c r="AE15" s="27" t="s">
        <v>37</v>
      </c>
      <c r="AF15" s="26"/>
      <c r="AG15" s="5" t="s">
        <v>156</v>
      </c>
      <c r="AH15" s="5" t="s">
        <v>88</v>
      </c>
      <c r="AI15" s="5"/>
      <c r="AJ15" s="5" t="s">
        <v>74</v>
      </c>
      <c r="AK15" s="26"/>
      <c r="AL15" s="27">
        <v>1</v>
      </c>
      <c r="AM15" s="27"/>
      <c r="AN15" s="27"/>
      <c r="AO15" s="27"/>
      <c r="AP15" s="27">
        <v>1</v>
      </c>
      <c r="AQ15" s="27"/>
      <c r="AR15" s="41"/>
    </row>
    <row r="16" spans="1:44" s="4" customFormat="1" ht="15" customHeight="1" x14ac:dyDescent="0.25">
      <c r="A16" s="2"/>
      <c r="B16" s="27">
        <v>2002</v>
      </c>
      <c r="C16" s="27" t="s">
        <v>38</v>
      </c>
      <c r="D16" s="34" t="s">
        <v>95</v>
      </c>
      <c r="E16" s="27">
        <v>27</v>
      </c>
      <c r="F16" s="27">
        <v>0</v>
      </c>
      <c r="G16" s="27">
        <v>4</v>
      </c>
      <c r="H16" s="27">
        <v>35</v>
      </c>
      <c r="I16" s="27">
        <v>140</v>
      </c>
      <c r="J16" s="27">
        <v>24</v>
      </c>
      <c r="K16" s="27">
        <v>88</v>
      </c>
      <c r="L16" s="27">
        <v>24</v>
      </c>
      <c r="M16" s="27">
        <v>4</v>
      </c>
      <c r="N16" s="32">
        <v>0.72499999999999998</v>
      </c>
      <c r="O16" s="30">
        <v>193.10344827586206</v>
      </c>
      <c r="P16" s="76"/>
      <c r="Q16" s="20" t="s">
        <v>166</v>
      </c>
      <c r="R16" s="20"/>
      <c r="S16" s="20" t="s">
        <v>167</v>
      </c>
      <c r="T16" s="30"/>
      <c r="U16" s="27">
        <v>5</v>
      </c>
      <c r="V16" s="27">
        <v>2</v>
      </c>
      <c r="W16" s="27">
        <v>1</v>
      </c>
      <c r="X16" s="27">
        <v>5</v>
      </c>
      <c r="Y16" s="27">
        <v>38</v>
      </c>
      <c r="Z16" s="32">
        <v>0.745</v>
      </c>
      <c r="AA16" s="26"/>
      <c r="AB16" s="20"/>
      <c r="AC16" s="20"/>
      <c r="AD16" s="20"/>
      <c r="AE16" s="20"/>
      <c r="AF16" s="26"/>
      <c r="AG16" s="5" t="s">
        <v>157</v>
      </c>
      <c r="AH16" s="5"/>
      <c r="AI16" s="5"/>
      <c r="AJ16" s="5"/>
      <c r="AK16" s="26"/>
      <c r="AL16" s="27">
        <v>1</v>
      </c>
      <c r="AM16" s="27"/>
      <c r="AN16" s="27"/>
      <c r="AO16" s="27"/>
      <c r="AP16" s="27"/>
      <c r="AQ16" s="27"/>
      <c r="AR16" s="41"/>
    </row>
    <row r="17" spans="1:45" s="4" customFormat="1" ht="15" customHeight="1" x14ac:dyDescent="0.25">
      <c r="A17" s="2"/>
      <c r="B17" s="114">
        <v>2003</v>
      </c>
      <c r="C17" s="114" t="s">
        <v>34</v>
      </c>
      <c r="D17" s="120" t="s">
        <v>96</v>
      </c>
      <c r="E17" s="116"/>
      <c r="F17" s="116" t="s">
        <v>97</v>
      </c>
      <c r="G17" s="115"/>
      <c r="H17" s="35"/>
      <c r="I17" s="114"/>
      <c r="J17" s="114"/>
      <c r="K17" s="114"/>
      <c r="L17" s="114"/>
      <c r="M17" s="114"/>
      <c r="N17" s="120"/>
      <c r="O17" s="30">
        <v>0</v>
      </c>
      <c r="P17" s="76"/>
      <c r="Q17" s="20"/>
      <c r="R17" s="20"/>
      <c r="S17" s="20"/>
      <c r="T17" s="30"/>
      <c r="U17" s="27"/>
      <c r="V17" s="27"/>
      <c r="W17" s="28"/>
      <c r="X17" s="27"/>
      <c r="Y17" s="27"/>
      <c r="Z17" s="32"/>
      <c r="AA17" s="26"/>
      <c r="AB17" s="20"/>
      <c r="AC17" s="20"/>
      <c r="AD17" s="20"/>
      <c r="AE17" s="20"/>
      <c r="AF17" s="26"/>
      <c r="AG17" s="5"/>
      <c r="AH17" s="5"/>
      <c r="AI17" s="5"/>
      <c r="AJ17" s="5"/>
      <c r="AK17" s="26"/>
      <c r="AL17" s="27"/>
      <c r="AM17" s="27"/>
      <c r="AN17" s="27"/>
      <c r="AO17" s="27"/>
      <c r="AP17" s="27"/>
      <c r="AQ17" s="27"/>
      <c r="AR17" s="41"/>
    </row>
    <row r="18" spans="1:45" s="4" customFormat="1" ht="15" customHeight="1" x14ac:dyDescent="0.25">
      <c r="A18" s="2"/>
      <c r="B18" s="27">
        <v>2004</v>
      </c>
      <c r="C18" s="27" t="s">
        <v>76</v>
      </c>
      <c r="D18" s="34" t="s">
        <v>96</v>
      </c>
      <c r="E18" s="27">
        <v>15</v>
      </c>
      <c r="F18" s="27">
        <v>0</v>
      </c>
      <c r="G18" s="27">
        <v>2</v>
      </c>
      <c r="H18" s="27">
        <v>11</v>
      </c>
      <c r="I18" s="27">
        <v>64</v>
      </c>
      <c r="J18" s="27">
        <v>10</v>
      </c>
      <c r="K18" s="27">
        <v>40</v>
      </c>
      <c r="L18" s="27">
        <v>12</v>
      </c>
      <c r="M18" s="27">
        <v>2</v>
      </c>
      <c r="N18" s="32">
        <v>0.58699999999999997</v>
      </c>
      <c r="O18" s="30">
        <v>109.02896081771721</v>
      </c>
      <c r="P18" s="76"/>
      <c r="Q18" s="20"/>
      <c r="R18" s="20"/>
      <c r="S18" s="20"/>
      <c r="T18" s="30"/>
      <c r="U18" s="27"/>
      <c r="V18" s="27"/>
      <c r="W18" s="27"/>
      <c r="X18" s="27"/>
      <c r="Y18" s="27"/>
      <c r="Z18" s="32"/>
      <c r="AA18" s="26"/>
      <c r="AB18" s="20"/>
      <c r="AC18" s="20"/>
      <c r="AD18" s="20"/>
      <c r="AE18" s="20"/>
      <c r="AF18" s="26"/>
      <c r="AG18" s="5"/>
      <c r="AH18" s="5"/>
      <c r="AI18" s="5"/>
      <c r="AJ18" s="5"/>
      <c r="AK18" s="26"/>
      <c r="AL18" s="27"/>
      <c r="AM18" s="27"/>
      <c r="AN18" s="27"/>
      <c r="AO18" s="27"/>
      <c r="AP18" s="27"/>
      <c r="AQ18" s="27"/>
      <c r="AR18" s="41"/>
    </row>
    <row r="19" spans="1:45" s="4" customFormat="1" ht="15" customHeight="1" x14ac:dyDescent="0.25">
      <c r="A19" s="2"/>
      <c r="B19" s="27">
        <v>2005</v>
      </c>
      <c r="C19" s="27" t="s">
        <v>39</v>
      </c>
      <c r="D19" s="34" t="s">
        <v>96</v>
      </c>
      <c r="E19" s="27">
        <v>23</v>
      </c>
      <c r="F19" s="27">
        <v>0</v>
      </c>
      <c r="G19" s="27">
        <v>2</v>
      </c>
      <c r="H19" s="27">
        <v>16</v>
      </c>
      <c r="I19" s="27">
        <v>91</v>
      </c>
      <c r="J19" s="27">
        <v>6</v>
      </c>
      <c r="K19" s="27">
        <v>55</v>
      </c>
      <c r="L19" s="27">
        <v>28</v>
      </c>
      <c r="M19" s="27">
        <v>2</v>
      </c>
      <c r="N19" s="32">
        <v>0.59099999999999997</v>
      </c>
      <c r="O19" s="30">
        <v>153.97631133671743</v>
      </c>
      <c r="P19" s="76"/>
      <c r="Q19" s="20"/>
      <c r="R19" s="20"/>
      <c r="S19" s="20"/>
      <c r="T19" s="30"/>
      <c r="U19" s="27">
        <v>7</v>
      </c>
      <c r="V19" s="27">
        <v>1</v>
      </c>
      <c r="W19" s="27">
        <v>2</v>
      </c>
      <c r="X19" s="27">
        <v>10</v>
      </c>
      <c r="Y19" s="27">
        <v>42</v>
      </c>
      <c r="Z19" s="32">
        <v>0.6</v>
      </c>
      <c r="AA19" s="26"/>
      <c r="AB19" s="20"/>
      <c r="AC19" s="20"/>
      <c r="AD19" s="20"/>
      <c r="AE19" s="20"/>
      <c r="AF19" s="26"/>
      <c r="AG19" s="5" t="s">
        <v>92</v>
      </c>
      <c r="AH19" s="5"/>
      <c r="AI19" s="5"/>
      <c r="AJ19" s="5"/>
      <c r="AK19" s="26"/>
      <c r="AL19" s="27"/>
      <c r="AM19" s="27"/>
      <c r="AN19" s="27"/>
      <c r="AO19" s="27"/>
      <c r="AP19" s="27"/>
      <c r="AQ19" s="27"/>
      <c r="AR19" s="41"/>
    </row>
    <row r="20" spans="1:45" s="4" customFormat="1" ht="15" customHeight="1" x14ac:dyDescent="0.25">
      <c r="A20" s="1"/>
      <c r="B20" s="18" t="s">
        <v>7</v>
      </c>
      <c r="C20" s="19"/>
      <c r="D20" s="17"/>
      <c r="E20" s="20">
        <v>313</v>
      </c>
      <c r="F20" s="20">
        <v>9</v>
      </c>
      <c r="G20" s="20">
        <v>64</v>
      </c>
      <c r="H20" s="20">
        <v>347</v>
      </c>
      <c r="I20" s="20">
        <v>1576</v>
      </c>
      <c r="J20" s="20">
        <v>305</v>
      </c>
      <c r="K20" s="20">
        <v>878</v>
      </c>
      <c r="L20" s="20">
        <v>320</v>
      </c>
      <c r="M20" s="20">
        <v>73</v>
      </c>
      <c r="N20" s="36">
        <v>0.68700000000000006</v>
      </c>
      <c r="O20" s="26">
        <v>2293.9329621800766</v>
      </c>
      <c r="P20" s="76" t="s">
        <v>65</v>
      </c>
      <c r="Q20" s="76" t="s">
        <v>148</v>
      </c>
      <c r="R20" s="76" t="s">
        <v>65</v>
      </c>
      <c r="S20" s="76" t="s">
        <v>65</v>
      </c>
      <c r="T20" s="30"/>
      <c r="U20" s="20">
        <v>65</v>
      </c>
      <c r="V20" s="20">
        <v>4</v>
      </c>
      <c r="W20" s="20">
        <v>15</v>
      </c>
      <c r="X20" s="20">
        <v>72</v>
      </c>
      <c r="Y20" s="20">
        <v>371</v>
      </c>
      <c r="Z20" s="36">
        <v>0.68300000000000005</v>
      </c>
      <c r="AA20" s="88">
        <f>SUM(AA7:AA19)</f>
        <v>0</v>
      </c>
      <c r="AB20" s="76" t="s">
        <v>65</v>
      </c>
      <c r="AC20" s="76" t="s">
        <v>81</v>
      </c>
      <c r="AD20" s="76" t="s">
        <v>65</v>
      </c>
      <c r="AE20" s="76" t="s">
        <v>173</v>
      </c>
      <c r="AF20" s="26"/>
      <c r="AG20" s="76" t="s">
        <v>160</v>
      </c>
      <c r="AH20" s="76" t="s">
        <v>86</v>
      </c>
      <c r="AI20" s="76" t="s">
        <v>68</v>
      </c>
      <c r="AJ20" s="76" t="s">
        <v>83</v>
      </c>
      <c r="AK20" s="26"/>
      <c r="AL20" s="20">
        <v>5</v>
      </c>
      <c r="AM20" s="20">
        <v>0</v>
      </c>
      <c r="AN20" s="20">
        <v>1</v>
      </c>
      <c r="AO20" s="20">
        <v>2</v>
      </c>
      <c r="AP20" s="20">
        <v>2</v>
      </c>
      <c r="AQ20" s="20">
        <v>1</v>
      </c>
      <c r="AR20" s="41"/>
    </row>
    <row r="21" spans="1:45" s="4" customFormat="1" ht="15" customHeight="1" x14ac:dyDescent="0.25">
      <c r="A21" s="1"/>
      <c r="B21" s="18" t="s">
        <v>349</v>
      </c>
      <c r="C21" s="19"/>
      <c r="D21" s="17"/>
      <c r="E21" s="19"/>
      <c r="F21" s="16"/>
      <c r="G21" s="16"/>
      <c r="H21" s="16" t="s">
        <v>348</v>
      </c>
      <c r="I21" s="16" t="s">
        <v>350</v>
      </c>
      <c r="J21" s="16"/>
      <c r="K21" s="16"/>
      <c r="L21" s="16"/>
      <c r="M21" s="16"/>
      <c r="N21" s="95"/>
      <c r="O21" s="26"/>
      <c r="P21" s="24"/>
      <c r="Q21" s="22"/>
      <c r="R21" s="91"/>
      <c r="S21" s="92"/>
      <c r="T21" s="26"/>
      <c r="U21" s="19"/>
      <c r="V21" s="16" t="s">
        <v>186</v>
      </c>
      <c r="W21" s="16"/>
      <c r="X21" s="16" t="s">
        <v>187</v>
      </c>
      <c r="Y21" s="16" t="s">
        <v>186</v>
      </c>
      <c r="Z21" s="17"/>
      <c r="AA21" s="26"/>
      <c r="AB21" s="89"/>
      <c r="AC21" s="90"/>
      <c r="AD21" s="91"/>
      <c r="AE21" s="92"/>
      <c r="AF21" s="26"/>
      <c r="AG21" s="117">
        <v>0.55600000000000005</v>
      </c>
      <c r="AH21" s="93">
        <v>0.8</v>
      </c>
      <c r="AI21" s="93">
        <v>1</v>
      </c>
      <c r="AJ21" s="94">
        <v>0.5</v>
      </c>
      <c r="AK21" s="26"/>
      <c r="AL21" s="19"/>
      <c r="AM21" s="16"/>
      <c r="AN21" s="16"/>
      <c r="AO21" s="16"/>
      <c r="AP21" s="16"/>
      <c r="AQ21" s="17"/>
      <c r="AR21" s="41"/>
    </row>
    <row r="22" spans="1:45" ht="15" customHeight="1" x14ac:dyDescent="0.25">
      <c r="A22" s="2"/>
      <c r="B22" s="34" t="s">
        <v>2</v>
      </c>
      <c r="C22" s="31"/>
      <c r="D22" s="37">
        <v>1265.3333333333333</v>
      </c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38"/>
      <c r="P22" s="38"/>
      <c r="Q22" s="40"/>
      <c r="R22" s="38"/>
      <c r="S22" s="38"/>
      <c r="T22" s="26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26"/>
      <c r="AG22" s="38"/>
      <c r="AH22" s="38"/>
      <c r="AI22" s="38"/>
      <c r="AJ22" s="38"/>
      <c r="AK22" s="26"/>
      <c r="AL22" s="38"/>
      <c r="AM22" s="38"/>
      <c r="AN22" s="38"/>
      <c r="AO22" s="38"/>
      <c r="AP22" s="38"/>
      <c r="AQ22" s="38"/>
      <c r="AR22" s="41"/>
    </row>
    <row r="23" spans="1:45" s="4" customFormat="1" ht="14.25" customHeight="1" x14ac:dyDescent="0.25">
      <c r="A23" s="2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0"/>
      <c r="P23" s="38"/>
      <c r="Q23" s="40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26"/>
      <c r="AG23" s="38"/>
      <c r="AH23" s="38"/>
      <c r="AI23" s="38"/>
      <c r="AJ23" s="38"/>
      <c r="AK23" s="26"/>
      <c r="AL23" s="38"/>
      <c r="AM23" s="38"/>
      <c r="AN23" s="38"/>
      <c r="AO23" s="38"/>
      <c r="AP23" s="38"/>
      <c r="AQ23" s="38"/>
      <c r="AR23" s="41"/>
    </row>
    <row r="24" spans="1:45" ht="15" customHeight="1" x14ac:dyDescent="0.25">
      <c r="A24" s="2"/>
      <c r="B24" s="24" t="s">
        <v>25</v>
      </c>
      <c r="C24" s="42"/>
      <c r="D24" s="42"/>
      <c r="E24" s="20" t="s">
        <v>3</v>
      </c>
      <c r="F24" s="20" t="s">
        <v>8</v>
      </c>
      <c r="G24" s="17" t="s">
        <v>5</v>
      </c>
      <c r="H24" s="20" t="s">
        <v>6</v>
      </c>
      <c r="I24" s="20" t="s">
        <v>17</v>
      </c>
      <c r="J24" s="38"/>
      <c r="K24" s="20" t="s">
        <v>27</v>
      </c>
      <c r="L24" s="20" t="s">
        <v>28</v>
      </c>
      <c r="M24" s="20" t="s">
        <v>29</v>
      </c>
      <c r="N24" s="20" t="s">
        <v>22</v>
      </c>
      <c r="O24" s="26"/>
      <c r="P24" s="43" t="s">
        <v>30</v>
      </c>
      <c r="Q24" s="14"/>
      <c r="R24" s="14"/>
      <c r="S24" s="14"/>
      <c r="T24" s="44"/>
      <c r="U24" s="44"/>
      <c r="V24" s="44"/>
      <c r="W24" s="44"/>
      <c r="X24" s="44"/>
      <c r="Y24" s="14"/>
      <c r="Z24" s="14"/>
      <c r="AA24" s="14"/>
      <c r="AB24" s="44"/>
      <c r="AC24" s="44"/>
      <c r="AD24" s="14"/>
      <c r="AE24" s="45"/>
      <c r="AF24" s="26"/>
      <c r="AG24" s="43" t="s">
        <v>69</v>
      </c>
      <c r="AH24" s="118"/>
      <c r="AI24" s="44"/>
      <c r="AJ24" s="45"/>
      <c r="AK24" s="26"/>
      <c r="AL24" s="12" t="s">
        <v>70</v>
      </c>
      <c r="AM24" s="14"/>
      <c r="AN24" s="14"/>
      <c r="AO24" s="14"/>
      <c r="AP24" s="14"/>
      <c r="AQ24" s="45"/>
      <c r="AR24" s="41"/>
    </row>
    <row r="25" spans="1:45" ht="15" customHeight="1" x14ac:dyDescent="0.25">
      <c r="A25" s="2"/>
      <c r="B25" s="43" t="s">
        <v>13</v>
      </c>
      <c r="C25" s="14"/>
      <c r="D25" s="45"/>
      <c r="E25" s="27">
        <v>313</v>
      </c>
      <c r="F25" s="27">
        <v>9</v>
      </c>
      <c r="G25" s="27">
        <v>64</v>
      </c>
      <c r="H25" s="27">
        <v>347</v>
      </c>
      <c r="I25" s="27">
        <v>1576</v>
      </c>
      <c r="J25" s="38"/>
      <c r="K25" s="46">
        <v>0.23322683706070288</v>
      </c>
      <c r="L25" s="46">
        <v>1.1086261980830672</v>
      </c>
      <c r="M25" s="46">
        <v>5.0351437699680508</v>
      </c>
      <c r="N25" s="29">
        <v>0.68700000000000006</v>
      </c>
      <c r="O25" s="26">
        <v>3608</v>
      </c>
      <c r="P25" s="151" t="s">
        <v>9</v>
      </c>
      <c r="Q25" s="199"/>
      <c r="R25" s="152" t="s">
        <v>100</v>
      </c>
      <c r="S25" s="152"/>
      <c r="T25" s="152"/>
      <c r="U25" s="152"/>
      <c r="V25" s="152"/>
      <c r="W25" s="152"/>
      <c r="X25" s="152"/>
      <c r="Y25" s="200" t="s">
        <v>11</v>
      </c>
      <c r="Z25" s="152"/>
      <c r="AA25" s="152"/>
      <c r="AB25" s="201" t="s">
        <v>103</v>
      </c>
      <c r="AC25" s="202"/>
      <c r="AD25" s="203"/>
      <c r="AE25" s="153"/>
      <c r="AF25" s="26"/>
      <c r="AG25" s="178"/>
      <c r="AH25" s="181"/>
      <c r="AI25" s="181"/>
      <c r="AJ25" s="153"/>
      <c r="AK25" s="26"/>
      <c r="AL25" s="151" t="s">
        <v>71</v>
      </c>
      <c r="AM25" s="200">
        <v>2001</v>
      </c>
      <c r="AN25" s="152"/>
      <c r="AO25" s="152"/>
      <c r="AP25" s="152"/>
      <c r="AQ25" s="153"/>
      <c r="AR25" s="41"/>
    </row>
    <row r="26" spans="1:45" ht="15" customHeight="1" x14ac:dyDescent="0.25">
      <c r="A26" s="2"/>
      <c r="B26" s="47" t="s">
        <v>15</v>
      </c>
      <c r="C26" s="48"/>
      <c r="D26" s="49"/>
      <c r="E26" s="27">
        <v>65</v>
      </c>
      <c r="F26" s="27">
        <v>4</v>
      </c>
      <c r="G26" s="27">
        <v>15</v>
      </c>
      <c r="H26" s="27">
        <v>72</v>
      </c>
      <c r="I26" s="27">
        <v>371</v>
      </c>
      <c r="J26" s="38"/>
      <c r="K26" s="46">
        <v>0.29230769230769232</v>
      </c>
      <c r="L26" s="46">
        <v>1.1076923076923078</v>
      </c>
      <c r="M26" s="46">
        <v>5.7076923076923078</v>
      </c>
      <c r="N26" s="29">
        <v>0.68324125230202581</v>
      </c>
      <c r="O26" s="26">
        <v>522.94160583941607</v>
      </c>
      <c r="P26" s="204" t="s">
        <v>72</v>
      </c>
      <c r="Q26" s="205"/>
      <c r="R26" s="176" t="s">
        <v>101</v>
      </c>
      <c r="S26" s="176"/>
      <c r="T26" s="176"/>
      <c r="U26" s="176"/>
      <c r="V26" s="176"/>
      <c r="W26" s="176"/>
      <c r="X26" s="176"/>
      <c r="Y26" s="182" t="s">
        <v>104</v>
      </c>
      <c r="Z26" s="176"/>
      <c r="AA26" s="176"/>
      <c r="AB26" s="180" t="s">
        <v>105</v>
      </c>
      <c r="AC26" s="175"/>
      <c r="AD26" s="175"/>
      <c r="AE26" s="184"/>
      <c r="AF26" s="26"/>
      <c r="AG26" s="204"/>
      <c r="AH26" s="181"/>
      <c r="AI26" s="181"/>
      <c r="AJ26" s="184"/>
      <c r="AK26" s="26"/>
      <c r="AL26" s="204"/>
      <c r="AM26" s="182"/>
      <c r="AN26" s="176"/>
      <c r="AO26" s="176"/>
      <c r="AP26" s="176"/>
      <c r="AQ26" s="184"/>
      <c r="AR26" s="41"/>
    </row>
    <row r="27" spans="1:45" ht="15" customHeight="1" x14ac:dyDescent="0.25">
      <c r="A27" s="2"/>
      <c r="B27" s="50" t="s">
        <v>16</v>
      </c>
      <c r="C27" s="51"/>
      <c r="D27" s="52"/>
      <c r="E27" s="33">
        <v>10</v>
      </c>
      <c r="F27" s="33">
        <v>0</v>
      </c>
      <c r="G27" s="33">
        <v>5</v>
      </c>
      <c r="H27" s="33">
        <v>12</v>
      </c>
      <c r="I27" s="33">
        <v>55</v>
      </c>
      <c r="J27" s="38"/>
      <c r="K27" s="53">
        <v>0.5</v>
      </c>
      <c r="L27" s="53">
        <v>1.2</v>
      </c>
      <c r="M27" s="53">
        <v>5.5</v>
      </c>
      <c r="N27" s="54">
        <v>0.6875</v>
      </c>
      <c r="O27" s="26">
        <v>150</v>
      </c>
      <c r="P27" s="204" t="s">
        <v>73</v>
      </c>
      <c r="Q27" s="205"/>
      <c r="R27" s="176" t="s">
        <v>102</v>
      </c>
      <c r="S27" s="176"/>
      <c r="T27" s="176"/>
      <c r="U27" s="176"/>
      <c r="V27" s="176"/>
      <c r="W27" s="176"/>
      <c r="X27" s="176"/>
      <c r="Y27" s="182" t="s">
        <v>106</v>
      </c>
      <c r="Z27" s="176"/>
      <c r="AA27" s="176"/>
      <c r="AB27" s="180" t="s">
        <v>107</v>
      </c>
      <c r="AC27" s="175"/>
      <c r="AD27" s="175"/>
      <c r="AE27" s="184"/>
      <c r="AF27" s="26"/>
      <c r="AG27" s="178"/>
      <c r="AH27" s="181"/>
      <c r="AI27" s="176"/>
      <c r="AJ27" s="184"/>
      <c r="AK27" s="26"/>
      <c r="AL27" s="204"/>
      <c r="AM27" s="182"/>
      <c r="AN27" s="176"/>
      <c r="AO27" s="176"/>
      <c r="AP27" s="176"/>
      <c r="AQ27" s="184"/>
      <c r="AR27" s="41"/>
    </row>
    <row r="28" spans="1:45" ht="15" customHeight="1" x14ac:dyDescent="0.25">
      <c r="A28" s="2"/>
      <c r="B28" s="55" t="s">
        <v>26</v>
      </c>
      <c r="C28" s="56"/>
      <c r="D28" s="57"/>
      <c r="E28" s="20">
        <v>388</v>
      </c>
      <c r="F28" s="20">
        <v>13</v>
      </c>
      <c r="G28" s="20">
        <v>84</v>
      </c>
      <c r="H28" s="20">
        <v>431</v>
      </c>
      <c r="I28" s="20">
        <v>2002</v>
      </c>
      <c r="J28" s="38"/>
      <c r="K28" s="58">
        <v>0.25</v>
      </c>
      <c r="L28" s="58">
        <v>1.1108247422680413</v>
      </c>
      <c r="M28" s="58">
        <v>5.15979381443299</v>
      </c>
      <c r="N28" s="36">
        <v>0.68632156324991433</v>
      </c>
      <c r="O28" s="26">
        <v>4280.9416058394163</v>
      </c>
      <c r="P28" s="189" t="s">
        <v>10</v>
      </c>
      <c r="Q28" s="206"/>
      <c r="R28" s="190" t="s">
        <v>101</v>
      </c>
      <c r="S28" s="190"/>
      <c r="T28" s="190"/>
      <c r="U28" s="190"/>
      <c r="V28" s="190"/>
      <c r="W28" s="190"/>
      <c r="X28" s="190"/>
      <c r="Y28" s="207" t="s">
        <v>104</v>
      </c>
      <c r="Z28" s="190"/>
      <c r="AA28" s="190"/>
      <c r="AB28" s="64" t="s">
        <v>105</v>
      </c>
      <c r="AC28" s="208"/>
      <c r="AD28" s="208"/>
      <c r="AE28" s="191"/>
      <c r="AF28" s="26"/>
      <c r="AG28" s="69"/>
      <c r="AH28" s="209"/>
      <c r="AI28" s="210"/>
      <c r="AJ28" s="191"/>
      <c r="AK28" s="26"/>
      <c r="AL28" s="189"/>
      <c r="AM28" s="207"/>
      <c r="AN28" s="190"/>
      <c r="AO28" s="190"/>
      <c r="AP28" s="190"/>
      <c r="AQ28" s="191"/>
      <c r="AR28" s="41"/>
    </row>
    <row r="29" spans="1:45" ht="15" customHeight="1" x14ac:dyDescent="0.25">
      <c r="A29" s="2"/>
      <c r="B29" s="109"/>
      <c r="C29" s="109"/>
      <c r="D29" s="109"/>
      <c r="E29" s="109"/>
      <c r="F29" s="109"/>
      <c r="G29" s="109"/>
      <c r="H29" s="109"/>
      <c r="I29" s="109"/>
      <c r="J29" s="38"/>
      <c r="K29" s="109"/>
      <c r="L29" s="109"/>
      <c r="M29" s="109"/>
      <c r="N29" s="39"/>
      <c r="O29" s="26"/>
      <c r="P29" s="26"/>
      <c r="Q29" s="26"/>
      <c r="R29" s="26"/>
      <c r="S29" s="26"/>
      <c r="T29" s="26"/>
      <c r="U29" s="38"/>
      <c r="V29" s="40"/>
      <c r="W29" s="26"/>
      <c r="X29" s="26"/>
      <c r="Y29" s="26"/>
      <c r="Z29" s="26"/>
      <c r="AA29" s="26"/>
      <c r="AB29" s="26"/>
      <c r="AC29" s="26"/>
      <c r="AD29" s="26"/>
      <c r="AE29" s="38"/>
      <c r="AF29" s="38"/>
      <c r="AG29" s="38"/>
      <c r="AH29" s="38"/>
      <c r="AI29" s="38"/>
      <c r="AJ29" s="38"/>
      <c r="AK29" s="41"/>
      <c r="AL29" s="26"/>
      <c r="AM29" s="26"/>
      <c r="AN29" s="26"/>
      <c r="AO29" s="38"/>
      <c r="AP29" s="38"/>
      <c r="AQ29" s="38"/>
      <c r="AR29" s="41"/>
    </row>
    <row r="30" spans="1:45" ht="15" customHeight="1" x14ac:dyDescent="0.25">
      <c r="A30" s="2"/>
      <c r="B30" s="38" t="s">
        <v>41</v>
      </c>
      <c r="C30" s="38"/>
      <c r="D30" s="38" t="s">
        <v>98</v>
      </c>
      <c r="E30" s="38"/>
      <c r="F30" s="38"/>
      <c r="G30" s="38"/>
      <c r="H30" s="38"/>
      <c r="I30" s="38"/>
      <c r="J30" s="38"/>
      <c r="K30" s="38"/>
      <c r="L30" s="38"/>
      <c r="M30" s="38" t="s">
        <v>99</v>
      </c>
      <c r="N30" s="38"/>
      <c r="O30" s="38"/>
      <c r="P30" s="38"/>
      <c r="Q30" s="38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1"/>
    </row>
    <row r="31" spans="1:45" ht="15" customHeight="1" x14ac:dyDescent="0.25">
      <c r="A31" s="2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26"/>
      <c r="S31" s="26"/>
      <c r="T31" s="26"/>
      <c r="U31" s="38"/>
      <c r="V31" s="40"/>
      <c r="W31" s="26"/>
      <c r="X31" s="26"/>
      <c r="Y31" s="26"/>
      <c r="Z31" s="26"/>
      <c r="AA31" s="26"/>
      <c r="AB31" s="26"/>
      <c r="AC31" s="26"/>
      <c r="AD31" s="26"/>
      <c r="AE31" s="38"/>
      <c r="AF31" s="38"/>
      <c r="AG31" s="38"/>
      <c r="AH31" s="38"/>
      <c r="AI31" s="38"/>
      <c r="AJ31" s="38"/>
      <c r="AK31" s="41"/>
      <c r="AL31" s="26"/>
      <c r="AM31" s="26"/>
      <c r="AN31" s="26"/>
      <c r="AO31" s="38"/>
      <c r="AP31" s="38"/>
      <c r="AQ31" s="38"/>
      <c r="AR31" s="41"/>
    </row>
    <row r="32" spans="1:45" ht="15" customHeight="1" x14ac:dyDescent="0.2">
      <c r="A32" s="2"/>
      <c r="B32" s="168" t="s">
        <v>188</v>
      </c>
      <c r="C32" s="169"/>
      <c r="D32" s="169"/>
      <c r="E32" s="169"/>
      <c r="F32" s="169" t="s">
        <v>189</v>
      </c>
      <c r="G32" s="169" t="s">
        <v>3</v>
      </c>
      <c r="H32" s="169" t="s">
        <v>5</v>
      </c>
      <c r="I32" s="169" t="s">
        <v>6</v>
      </c>
      <c r="J32" s="169" t="s">
        <v>190</v>
      </c>
      <c r="K32" s="105" t="s">
        <v>17</v>
      </c>
      <c r="L32" s="38"/>
      <c r="M32" s="170" t="s">
        <v>191</v>
      </c>
      <c r="N32" s="171"/>
      <c r="O32" s="171"/>
      <c r="P32" s="169" t="s">
        <v>3</v>
      </c>
      <c r="Q32" s="169" t="s">
        <v>5</v>
      </c>
      <c r="R32" s="169" t="s">
        <v>6</v>
      </c>
      <c r="S32" s="169" t="s">
        <v>190</v>
      </c>
      <c r="T32" s="171"/>
      <c r="U32" s="105" t="s">
        <v>17</v>
      </c>
      <c r="V32" s="38"/>
      <c r="W32" s="170" t="s">
        <v>264</v>
      </c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2"/>
      <c r="AI32" s="221" t="s">
        <v>327</v>
      </c>
      <c r="AJ32" s="84"/>
      <c r="AK32" s="84"/>
      <c r="AL32" s="222" t="s">
        <v>3</v>
      </c>
      <c r="AM32" s="222" t="s">
        <v>5</v>
      </c>
      <c r="AN32" s="222" t="s">
        <v>6</v>
      </c>
      <c r="AO32" s="171"/>
      <c r="AP32" s="169" t="s">
        <v>341</v>
      </c>
      <c r="AQ32" s="85"/>
      <c r="AR32" s="26"/>
      <c r="AS32" s="26"/>
    </row>
    <row r="33" spans="1:45" ht="15" customHeight="1" x14ac:dyDescent="0.2">
      <c r="A33" s="2"/>
      <c r="B33" s="174">
        <v>1993</v>
      </c>
      <c r="C33" s="175" t="s">
        <v>76</v>
      </c>
      <c r="D33" s="176" t="s">
        <v>95</v>
      </c>
      <c r="E33" s="175"/>
      <c r="F33" s="175">
        <v>19</v>
      </c>
      <c r="G33" s="175">
        <v>28</v>
      </c>
      <c r="H33" s="177">
        <f t="shared" ref="H33:H42" si="0">PRODUCT((F7+G7)/E7)</f>
        <v>0.14285714285714285</v>
      </c>
      <c r="I33" s="177">
        <f t="shared" ref="I33:I42" si="1">PRODUCT(H7/E7)</f>
        <v>0.9642857142857143</v>
      </c>
      <c r="J33" s="177">
        <f t="shared" ref="J33:J42" si="2">PRODUCT(F7+G7+H7)/E7</f>
        <v>1.1071428571428572</v>
      </c>
      <c r="K33" s="185">
        <f t="shared" ref="K33:K42" si="3">PRODUCT(I7/E7)</f>
        <v>5.3928571428571432</v>
      </c>
      <c r="L33" s="40"/>
      <c r="M33" s="178" t="s">
        <v>192</v>
      </c>
      <c r="N33" s="175"/>
      <c r="O33" s="175">
        <v>21</v>
      </c>
      <c r="P33" s="215" t="s">
        <v>307</v>
      </c>
      <c r="Q33" s="215" t="s">
        <v>274</v>
      </c>
      <c r="R33" s="215" t="s">
        <v>287</v>
      </c>
      <c r="S33" s="215" t="s">
        <v>295</v>
      </c>
      <c r="T33" s="179"/>
      <c r="U33" s="180" t="s">
        <v>310</v>
      </c>
      <c r="V33" s="40"/>
      <c r="W33" s="178" t="s">
        <v>193</v>
      </c>
      <c r="X33" s="181"/>
      <c r="Y33" s="181"/>
      <c r="Z33" s="176"/>
      <c r="AA33" s="176"/>
      <c r="AB33" s="176"/>
      <c r="AC33" s="176"/>
      <c r="AD33" s="176"/>
      <c r="AE33" s="176"/>
      <c r="AF33" s="176"/>
      <c r="AG33" s="182"/>
      <c r="AH33" s="183"/>
      <c r="AI33" s="204" t="s">
        <v>334</v>
      </c>
      <c r="AJ33" s="176"/>
      <c r="AK33" s="176"/>
      <c r="AL33" s="182">
        <v>275</v>
      </c>
      <c r="AM33" s="182">
        <v>69</v>
      </c>
      <c r="AN33" s="182">
        <v>320</v>
      </c>
      <c r="AO33" s="176"/>
      <c r="AP33" s="228">
        <f>PRODUCT(AL33/AL39)</f>
        <v>0.87859424920127793</v>
      </c>
      <c r="AQ33" s="184"/>
      <c r="AR33" s="26"/>
      <c r="AS33" s="26"/>
    </row>
    <row r="34" spans="1:45" ht="15" customHeight="1" x14ac:dyDescent="0.2">
      <c r="A34" s="2"/>
      <c r="B34" s="174">
        <v>1994</v>
      </c>
      <c r="C34" s="175" t="s">
        <v>38</v>
      </c>
      <c r="D34" s="176" t="s">
        <v>95</v>
      </c>
      <c r="E34" s="175"/>
      <c r="F34" s="175">
        <v>20</v>
      </c>
      <c r="G34" s="175">
        <v>25</v>
      </c>
      <c r="H34" s="177">
        <f t="shared" si="0"/>
        <v>0.28000000000000003</v>
      </c>
      <c r="I34" s="177">
        <f t="shared" si="1"/>
        <v>0.12</v>
      </c>
      <c r="J34" s="177">
        <f t="shared" si="2"/>
        <v>0.4</v>
      </c>
      <c r="K34" s="185">
        <f t="shared" si="3"/>
        <v>2.08</v>
      </c>
      <c r="L34" s="40"/>
      <c r="M34" s="178" t="s">
        <v>194</v>
      </c>
      <c r="N34" s="175"/>
      <c r="O34" s="175"/>
      <c r="P34" s="215" t="s">
        <v>277</v>
      </c>
      <c r="Q34" s="215" t="s">
        <v>275</v>
      </c>
      <c r="R34" s="215" t="s">
        <v>288</v>
      </c>
      <c r="S34" s="215" t="s">
        <v>296</v>
      </c>
      <c r="T34" s="179"/>
      <c r="U34" s="180" t="s">
        <v>319</v>
      </c>
      <c r="V34" s="40"/>
      <c r="W34" s="186" t="s">
        <v>266</v>
      </c>
      <c r="X34" s="181"/>
      <c r="Y34" s="181" t="s">
        <v>267</v>
      </c>
      <c r="Z34" s="212"/>
      <c r="AA34" s="212"/>
      <c r="AB34" s="212"/>
      <c r="AC34" s="212"/>
      <c r="AD34" s="212"/>
      <c r="AE34" s="212"/>
      <c r="AF34" s="212"/>
      <c r="AG34" s="212" t="s">
        <v>268</v>
      </c>
      <c r="AH34" s="184"/>
      <c r="AI34" s="204" t="s">
        <v>328</v>
      </c>
      <c r="AJ34" s="176"/>
      <c r="AK34" s="176"/>
      <c r="AL34" s="182"/>
      <c r="AM34" s="223">
        <f>PRODUCT(AM33/AL33)</f>
        <v>0.25090909090909091</v>
      </c>
      <c r="AN34" s="223">
        <f>PRODUCT(AN33/AL33)</f>
        <v>1.1636363636363636</v>
      </c>
      <c r="AO34" s="176"/>
      <c r="AP34" s="175"/>
      <c r="AQ34" s="184"/>
      <c r="AR34" s="26"/>
      <c r="AS34" s="26"/>
    </row>
    <row r="35" spans="1:45" ht="15" customHeight="1" x14ac:dyDescent="0.2">
      <c r="A35" s="2"/>
      <c r="B35" s="174">
        <v>1995</v>
      </c>
      <c r="C35" s="175" t="s">
        <v>38</v>
      </c>
      <c r="D35" s="176" t="s">
        <v>95</v>
      </c>
      <c r="E35" s="175"/>
      <c r="F35" s="175">
        <v>21</v>
      </c>
      <c r="G35" s="175">
        <v>26</v>
      </c>
      <c r="H35" s="177">
        <f t="shared" si="0"/>
        <v>0.23076923076923078</v>
      </c>
      <c r="I35" s="177">
        <f t="shared" si="1"/>
        <v>1.0384615384615385</v>
      </c>
      <c r="J35" s="177">
        <f t="shared" si="2"/>
        <v>1.2692307692307692</v>
      </c>
      <c r="K35" s="185">
        <f t="shared" si="3"/>
        <v>4.5</v>
      </c>
      <c r="L35" s="40"/>
      <c r="M35" s="178" t="s">
        <v>196</v>
      </c>
      <c r="N35" s="175"/>
      <c r="O35" s="175"/>
      <c r="P35" s="215" t="s">
        <v>308</v>
      </c>
      <c r="Q35" s="215" t="s">
        <v>276</v>
      </c>
      <c r="R35" s="215" t="s">
        <v>289</v>
      </c>
      <c r="S35" s="215" t="s">
        <v>297</v>
      </c>
      <c r="T35" s="179"/>
      <c r="U35" s="180" t="s">
        <v>320</v>
      </c>
      <c r="V35" s="40"/>
      <c r="W35" s="186" t="s">
        <v>195</v>
      </c>
      <c r="X35" s="181"/>
      <c r="Y35" s="211" t="s">
        <v>262</v>
      </c>
      <c r="Z35" s="212"/>
      <c r="AA35" s="212"/>
      <c r="AB35" s="212"/>
      <c r="AC35" s="212"/>
      <c r="AD35" s="212"/>
      <c r="AE35" s="212"/>
      <c r="AF35" s="212"/>
      <c r="AG35" s="212" t="s">
        <v>261</v>
      </c>
      <c r="AH35" s="184"/>
      <c r="AI35" s="204"/>
      <c r="AJ35" s="176"/>
      <c r="AK35" s="176"/>
      <c r="AL35" s="182"/>
      <c r="AM35" s="182"/>
      <c r="AN35" s="182"/>
      <c r="AO35" s="176"/>
      <c r="AP35" s="175"/>
      <c r="AQ35" s="184"/>
      <c r="AR35" s="26"/>
      <c r="AS35" s="26"/>
    </row>
    <row r="36" spans="1:45" ht="15" customHeight="1" x14ac:dyDescent="0.2">
      <c r="A36" s="2"/>
      <c r="B36" s="174">
        <v>1996</v>
      </c>
      <c r="C36" s="175" t="s">
        <v>38</v>
      </c>
      <c r="D36" s="176" t="s">
        <v>95</v>
      </c>
      <c r="E36" s="175"/>
      <c r="F36" s="175">
        <v>22</v>
      </c>
      <c r="G36" s="175">
        <v>29</v>
      </c>
      <c r="H36" s="177">
        <f t="shared" si="0"/>
        <v>0.27586206896551724</v>
      </c>
      <c r="I36" s="177">
        <f t="shared" si="1"/>
        <v>0.96551724137931039</v>
      </c>
      <c r="J36" s="177">
        <f t="shared" si="2"/>
        <v>1.2413793103448276</v>
      </c>
      <c r="K36" s="185">
        <f t="shared" si="3"/>
        <v>5.4482758620689653</v>
      </c>
      <c r="L36" s="40"/>
      <c r="M36" s="178" t="s">
        <v>197</v>
      </c>
      <c r="N36" s="175"/>
      <c r="O36" s="175"/>
      <c r="P36" s="215" t="s">
        <v>309</v>
      </c>
      <c r="Q36" s="215" t="s">
        <v>277</v>
      </c>
      <c r="R36" s="215" t="s">
        <v>290</v>
      </c>
      <c r="S36" s="215" t="s">
        <v>298</v>
      </c>
      <c r="T36" s="179"/>
      <c r="U36" s="180" t="s">
        <v>247</v>
      </c>
      <c r="V36" s="40"/>
      <c r="W36" s="186"/>
      <c r="X36" s="181"/>
      <c r="Y36" s="181"/>
      <c r="Z36" s="176"/>
      <c r="AA36" s="176"/>
      <c r="AB36" s="176"/>
      <c r="AC36" s="181"/>
      <c r="AD36" s="176"/>
      <c r="AE36" s="176"/>
      <c r="AF36" s="176"/>
      <c r="AG36" s="181"/>
      <c r="AH36" s="185"/>
      <c r="AI36" s="204" t="s">
        <v>335</v>
      </c>
      <c r="AJ36" s="176"/>
      <c r="AK36" s="176"/>
      <c r="AL36" s="182">
        <v>38</v>
      </c>
      <c r="AM36" s="182">
        <v>4</v>
      </c>
      <c r="AN36" s="182">
        <v>27</v>
      </c>
      <c r="AO36" s="176"/>
      <c r="AP36" s="229">
        <v>0.12</v>
      </c>
      <c r="AQ36" s="184"/>
      <c r="AR36" s="26"/>
      <c r="AS36" s="26"/>
    </row>
    <row r="37" spans="1:45" ht="15" customHeight="1" x14ac:dyDescent="0.2">
      <c r="A37" s="2"/>
      <c r="B37" s="174">
        <v>1997</v>
      </c>
      <c r="C37" s="175" t="s">
        <v>36</v>
      </c>
      <c r="D37" s="176" t="s">
        <v>95</v>
      </c>
      <c r="E37" s="175"/>
      <c r="F37" s="175">
        <v>23</v>
      </c>
      <c r="G37" s="175">
        <v>28</v>
      </c>
      <c r="H37" s="177">
        <f t="shared" si="0"/>
        <v>0.10714285714285714</v>
      </c>
      <c r="I37" s="177">
        <f t="shared" si="1"/>
        <v>1.5357142857142858</v>
      </c>
      <c r="J37" s="177">
        <f t="shared" si="2"/>
        <v>1.6428571428571428</v>
      </c>
      <c r="K37" s="185">
        <f t="shared" si="3"/>
        <v>5.6428571428571432</v>
      </c>
      <c r="L37" s="40"/>
      <c r="M37" s="178" t="s">
        <v>198</v>
      </c>
      <c r="N37" s="175"/>
      <c r="O37" s="175"/>
      <c r="P37" s="215" t="s">
        <v>310</v>
      </c>
      <c r="Q37" s="215" t="s">
        <v>278</v>
      </c>
      <c r="R37" s="215" t="s">
        <v>291</v>
      </c>
      <c r="S37" s="215" t="s">
        <v>299</v>
      </c>
      <c r="T37" s="179"/>
      <c r="U37" s="180" t="s">
        <v>321</v>
      </c>
      <c r="V37" s="40"/>
      <c r="W37" s="186" t="s">
        <v>203</v>
      </c>
      <c r="X37" s="181"/>
      <c r="Y37" s="181"/>
      <c r="Z37" s="176"/>
      <c r="AA37" s="176"/>
      <c r="AB37" s="176"/>
      <c r="AC37" s="181"/>
      <c r="AD37" s="176"/>
      <c r="AE37" s="176"/>
      <c r="AF37" s="176"/>
      <c r="AG37" s="181"/>
      <c r="AH37" s="180"/>
      <c r="AI37" s="204" t="s">
        <v>328</v>
      </c>
      <c r="AJ37" s="176"/>
      <c r="AK37" s="176"/>
      <c r="AL37" s="182"/>
      <c r="AM37" s="223">
        <f>PRODUCT(AM36/AL36)</f>
        <v>0.10526315789473684</v>
      </c>
      <c r="AN37" s="223">
        <f>PRODUCT(AN36/AL36)</f>
        <v>0.71052631578947367</v>
      </c>
      <c r="AO37" s="176"/>
      <c r="AP37" s="175"/>
      <c r="AQ37" s="184"/>
      <c r="AR37" s="26"/>
      <c r="AS37" s="26"/>
    </row>
    <row r="38" spans="1:45" ht="15" customHeight="1" x14ac:dyDescent="0.2">
      <c r="A38" s="2"/>
      <c r="B38" s="174">
        <v>1998</v>
      </c>
      <c r="C38" s="175" t="s">
        <v>34</v>
      </c>
      <c r="D38" s="176" t="s">
        <v>95</v>
      </c>
      <c r="E38" s="175"/>
      <c r="F38" s="175">
        <v>24</v>
      </c>
      <c r="G38" s="175">
        <v>28</v>
      </c>
      <c r="H38" s="216">
        <f t="shared" si="0"/>
        <v>0.4642857142857143</v>
      </c>
      <c r="I38" s="216">
        <f t="shared" si="1"/>
        <v>1.6785714285714286</v>
      </c>
      <c r="J38" s="216">
        <f t="shared" si="2"/>
        <v>2.1428571428571428</v>
      </c>
      <c r="K38" s="185">
        <f t="shared" si="3"/>
        <v>5.3928571428571432</v>
      </c>
      <c r="L38" s="40"/>
      <c r="M38" s="178" t="s">
        <v>199</v>
      </c>
      <c r="N38" s="175"/>
      <c r="O38" s="175"/>
      <c r="P38" s="215" t="s">
        <v>311</v>
      </c>
      <c r="Q38" s="215" t="s">
        <v>279</v>
      </c>
      <c r="R38" s="215" t="s">
        <v>251</v>
      </c>
      <c r="S38" s="215" t="s">
        <v>300</v>
      </c>
      <c r="T38" s="179"/>
      <c r="U38" s="180" t="s">
        <v>322</v>
      </c>
      <c r="V38" s="40"/>
      <c r="W38" s="186" t="s">
        <v>266</v>
      </c>
      <c r="X38" s="181"/>
      <c r="Y38" s="213" t="s">
        <v>271</v>
      </c>
      <c r="Z38" s="214"/>
      <c r="AA38" s="214"/>
      <c r="AB38" s="214"/>
      <c r="AC38" s="214"/>
      <c r="AD38" s="214"/>
      <c r="AE38" s="214"/>
      <c r="AF38" s="214"/>
      <c r="AG38" s="213" t="s">
        <v>269</v>
      </c>
      <c r="AH38" s="185">
        <v>1.0869565217391304</v>
      </c>
      <c r="AI38" s="204"/>
      <c r="AJ38" s="176"/>
      <c r="AK38" s="176"/>
      <c r="AL38" s="182"/>
      <c r="AM38" s="182"/>
      <c r="AN38" s="182"/>
      <c r="AO38" s="176"/>
      <c r="AP38" s="175"/>
      <c r="AQ38" s="184"/>
      <c r="AR38" s="26"/>
      <c r="AS38" s="26"/>
    </row>
    <row r="39" spans="1:45" ht="15" customHeight="1" x14ac:dyDescent="0.2">
      <c r="A39" s="2"/>
      <c r="B39" s="174">
        <v>1999</v>
      </c>
      <c r="C39" s="175" t="s">
        <v>37</v>
      </c>
      <c r="D39" s="176" t="s">
        <v>95</v>
      </c>
      <c r="E39" s="175"/>
      <c r="F39" s="175">
        <v>25</v>
      </c>
      <c r="G39" s="175">
        <v>28</v>
      </c>
      <c r="H39" s="177">
        <f t="shared" si="0"/>
        <v>0.17857142857142858</v>
      </c>
      <c r="I39" s="177">
        <f t="shared" si="1"/>
        <v>1.5357142857142858</v>
      </c>
      <c r="J39" s="177">
        <f t="shared" si="2"/>
        <v>1.7142857142857142</v>
      </c>
      <c r="K39" s="185">
        <f t="shared" si="3"/>
        <v>5.75</v>
      </c>
      <c r="L39" s="40"/>
      <c r="M39" s="178" t="s">
        <v>200</v>
      </c>
      <c r="N39" s="175"/>
      <c r="O39" s="175"/>
      <c r="P39" s="215" t="s">
        <v>312</v>
      </c>
      <c r="Q39" s="215" t="s">
        <v>280</v>
      </c>
      <c r="R39" s="215" t="s">
        <v>185</v>
      </c>
      <c r="S39" s="215" t="s">
        <v>301</v>
      </c>
      <c r="T39" s="179"/>
      <c r="U39" s="180" t="s">
        <v>323</v>
      </c>
      <c r="V39" s="40"/>
      <c r="W39" s="186" t="s">
        <v>195</v>
      </c>
      <c r="X39" s="181"/>
      <c r="Y39" s="211" t="s">
        <v>272</v>
      </c>
      <c r="Z39" s="212"/>
      <c r="AA39" s="212"/>
      <c r="AB39" s="212"/>
      <c r="AC39" s="212"/>
      <c r="AD39" s="212"/>
      <c r="AE39" s="212"/>
      <c r="AF39" s="212"/>
      <c r="AG39" s="213" t="s">
        <v>263</v>
      </c>
      <c r="AH39" s="185">
        <v>1.1450381679389312</v>
      </c>
      <c r="AI39" s="204" t="s">
        <v>7</v>
      </c>
      <c r="AJ39" s="176"/>
      <c r="AK39" s="176"/>
      <c r="AL39" s="182">
        <f>PRODUCT(AL33+AL36)</f>
        <v>313</v>
      </c>
      <c r="AM39" s="182">
        <f>PRODUCT(AM33+AM36)</f>
        <v>73</v>
      </c>
      <c r="AN39" s="182">
        <f>PRODUCT(AN33+AN36)</f>
        <v>347</v>
      </c>
      <c r="AO39" s="176"/>
      <c r="AP39" s="176"/>
      <c r="AQ39" s="184"/>
      <c r="AR39" s="26"/>
      <c r="AS39" s="26"/>
    </row>
    <row r="40" spans="1:45" ht="15" customHeight="1" x14ac:dyDescent="0.2">
      <c r="A40" s="2"/>
      <c r="B40" s="174">
        <v>2000</v>
      </c>
      <c r="C40" s="175" t="s">
        <v>37</v>
      </c>
      <c r="D40" s="176" t="s">
        <v>95</v>
      </c>
      <c r="E40" s="175"/>
      <c r="F40" s="175">
        <v>26</v>
      </c>
      <c r="G40" s="175">
        <v>28</v>
      </c>
      <c r="H40" s="177">
        <f t="shared" si="0"/>
        <v>0.2857142857142857</v>
      </c>
      <c r="I40" s="177">
        <f t="shared" si="1"/>
        <v>0.9285714285714286</v>
      </c>
      <c r="J40" s="177">
        <f t="shared" si="2"/>
        <v>1.2142857142857142</v>
      </c>
      <c r="K40" s="217">
        <f t="shared" si="3"/>
        <v>6.3928571428571432</v>
      </c>
      <c r="L40" s="40"/>
      <c r="M40" s="178" t="s">
        <v>201</v>
      </c>
      <c r="N40" s="175"/>
      <c r="O40" s="175"/>
      <c r="P40" s="215" t="s">
        <v>313</v>
      </c>
      <c r="Q40" s="215" t="s">
        <v>281</v>
      </c>
      <c r="R40" s="215" t="s">
        <v>292</v>
      </c>
      <c r="S40" s="215" t="s">
        <v>302</v>
      </c>
      <c r="T40" s="179"/>
      <c r="U40" s="180" t="s">
        <v>318</v>
      </c>
      <c r="V40" s="40"/>
      <c r="W40" s="186"/>
      <c r="X40" s="181"/>
      <c r="Y40" s="181"/>
      <c r="Z40" s="176"/>
      <c r="AA40" s="176"/>
      <c r="AB40" s="176"/>
      <c r="AC40" s="181"/>
      <c r="AD40" s="176"/>
      <c r="AE40" s="176"/>
      <c r="AF40" s="176"/>
      <c r="AG40" s="181"/>
      <c r="AH40" s="180"/>
      <c r="AI40" s="204" t="s">
        <v>328</v>
      </c>
      <c r="AJ40" s="176"/>
      <c r="AK40" s="176"/>
      <c r="AL40" s="182"/>
      <c r="AM40" s="223">
        <f>PRODUCT(AM39/AL39)</f>
        <v>0.23322683706070288</v>
      </c>
      <c r="AN40" s="223">
        <f>PRODUCT(AN39/AL39)</f>
        <v>1.1086261980830672</v>
      </c>
      <c r="AO40" s="176"/>
      <c r="AP40" s="176"/>
      <c r="AQ40" s="184"/>
      <c r="AR40" s="26"/>
      <c r="AS40" s="26"/>
    </row>
    <row r="41" spans="1:45" ht="15" customHeight="1" x14ac:dyDescent="0.2">
      <c r="A41" s="2"/>
      <c r="B41" s="174">
        <v>2001</v>
      </c>
      <c r="C41" s="175" t="s">
        <v>36</v>
      </c>
      <c r="D41" s="176" t="s">
        <v>95</v>
      </c>
      <c r="E41" s="175"/>
      <c r="F41" s="175">
        <v>28</v>
      </c>
      <c r="G41" s="175">
        <v>28</v>
      </c>
      <c r="H41" s="177">
        <f t="shared" si="0"/>
        <v>0.39285714285714285</v>
      </c>
      <c r="I41" s="177">
        <f t="shared" si="1"/>
        <v>1.4642857142857142</v>
      </c>
      <c r="J41" s="177">
        <f t="shared" si="2"/>
        <v>1.8571428571428572</v>
      </c>
      <c r="K41" s="185">
        <f t="shared" si="3"/>
        <v>5.5</v>
      </c>
      <c r="L41" s="40"/>
      <c r="M41" s="178" t="s">
        <v>202</v>
      </c>
      <c r="N41" s="175"/>
      <c r="O41" s="175"/>
      <c r="P41" s="215" t="s">
        <v>314</v>
      </c>
      <c r="Q41" s="215" t="s">
        <v>282</v>
      </c>
      <c r="R41" s="215" t="s">
        <v>293</v>
      </c>
      <c r="S41" s="215" t="s">
        <v>243</v>
      </c>
      <c r="T41" s="179"/>
      <c r="U41" s="180" t="s">
        <v>324</v>
      </c>
      <c r="V41" s="40"/>
      <c r="W41" s="178" t="s">
        <v>208</v>
      </c>
      <c r="X41" s="181"/>
      <c r="Y41" s="176"/>
      <c r="Z41" s="176"/>
      <c r="AA41" s="176"/>
      <c r="AB41" s="176"/>
      <c r="AC41" s="176"/>
      <c r="AD41" s="176"/>
      <c r="AE41" s="176"/>
      <c r="AF41" s="187"/>
      <c r="AG41" s="176"/>
      <c r="AH41" s="188"/>
      <c r="AI41" s="204"/>
      <c r="AJ41" s="176"/>
      <c r="AK41" s="176"/>
      <c r="AL41" s="176"/>
      <c r="AM41" s="181"/>
      <c r="AN41" s="176"/>
      <c r="AO41" s="176"/>
      <c r="AP41" s="176"/>
      <c r="AQ41" s="184"/>
      <c r="AR41" s="26"/>
      <c r="AS41" s="26"/>
    </row>
    <row r="42" spans="1:45" ht="15" customHeight="1" x14ac:dyDescent="0.2">
      <c r="A42" s="2"/>
      <c r="B42" s="174">
        <v>2002</v>
      </c>
      <c r="C42" s="175" t="s">
        <v>38</v>
      </c>
      <c r="D42" s="176" t="s">
        <v>95</v>
      </c>
      <c r="E42" s="175"/>
      <c r="F42" s="175">
        <v>29</v>
      </c>
      <c r="G42" s="175">
        <v>27</v>
      </c>
      <c r="H42" s="177">
        <f t="shared" si="0"/>
        <v>0.14814814814814814</v>
      </c>
      <c r="I42" s="177">
        <f t="shared" si="1"/>
        <v>1.2962962962962963</v>
      </c>
      <c r="J42" s="177">
        <f t="shared" si="2"/>
        <v>1.4444444444444444</v>
      </c>
      <c r="K42" s="185">
        <f t="shared" si="3"/>
        <v>5.1851851851851851</v>
      </c>
      <c r="L42" s="40"/>
      <c r="M42" s="178" t="s">
        <v>204</v>
      </c>
      <c r="N42" s="175"/>
      <c r="O42" s="175"/>
      <c r="P42" s="215" t="s">
        <v>315</v>
      </c>
      <c r="Q42" s="215" t="s">
        <v>283</v>
      </c>
      <c r="R42" s="215" t="s">
        <v>294</v>
      </c>
      <c r="S42" s="215" t="s">
        <v>303</v>
      </c>
      <c r="T42" s="179"/>
      <c r="U42" s="180" t="s">
        <v>325</v>
      </c>
      <c r="V42" s="40"/>
      <c r="W42" s="178">
        <v>1000</v>
      </c>
      <c r="X42" s="181"/>
      <c r="Y42" s="212" t="s">
        <v>273</v>
      </c>
      <c r="Z42" s="212"/>
      <c r="AA42" s="212"/>
      <c r="AB42" s="212"/>
      <c r="AC42" s="212"/>
      <c r="AD42" s="212"/>
      <c r="AE42" s="212"/>
      <c r="AF42" s="212"/>
      <c r="AG42" s="212" t="s">
        <v>270</v>
      </c>
      <c r="AH42" s="185">
        <v>4.7393364928909953</v>
      </c>
      <c r="AI42" s="221" t="s">
        <v>329</v>
      </c>
      <c r="AJ42" s="84"/>
      <c r="AK42" s="84"/>
      <c r="AL42" s="222" t="s">
        <v>330</v>
      </c>
      <c r="AM42" s="222" t="s">
        <v>331</v>
      </c>
      <c r="AN42" s="222" t="s">
        <v>332</v>
      </c>
      <c r="AO42" s="222"/>
      <c r="AP42" s="171"/>
      <c r="AQ42" s="85"/>
      <c r="AR42" s="26"/>
      <c r="AS42" s="26"/>
    </row>
    <row r="43" spans="1:45" ht="15" customHeight="1" x14ac:dyDescent="0.2">
      <c r="A43" s="2"/>
      <c r="B43" s="174">
        <v>2003</v>
      </c>
      <c r="C43" s="175"/>
      <c r="D43" s="176"/>
      <c r="E43" s="175"/>
      <c r="F43" s="175">
        <v>30</v>
      </c>
      <c r="G43" s="175"/>
      <c r="H43" s="177"/>
      <c r="I43" s="177"/>
      <c r="J43" s="177"/>
      <c r="K43" s="185"/>
      <c r="L43" s="40"/>
      <c r="M43" s="178" t="s">
        <v>205</v>
      </c>
      <c r="N43" s="175"/>
      <c r="O43" s="175"/>
      <c r="P43" s="215" t="s">
        <v>316</v>
      </c>
      <c r="Q43" s="215" t="s">
        <v>284</v>
      </c>
      <c r="R43" s="215" t="s">
        <v>294</v>
      </c>
      <c r="S43" s="215" t="s">
        <v>304</v>
      </c>
      <c r="T43" s="179"/>
      <c r="U43" s="180" t="s">
        <v>326</v>
      </c>
      <c r="V43" s="40"/>
      <c r="W43" s="178"/>
      <c r="X43" s="181"/>
      <c r="Y43" s="176"/>
      <c r="Z43" s="176"/>
      <c r="AA43" s="176"/>
      <c r="AB43" s="176"/>
      <c r="AC43" s="176"/>
      <c r="AD43" s="176"/>
      <c r="AE43" s="176"/>
      <c r="AF43" s="187"/>
      <c r="AG43" s="176"/>
      <c r="AH43" s="188"/>
      <c r="AI43" s="204" t="s">
        <v>334</v>
      </c>
      <c r="AJ43" s="176"/>
      <c r="AK43" s="176"/>
      <c r="AL43" s="223">
        <f>PRODUCT(AM34)</f>
        <v>0.25090909090909091</v>
      </c>
      <c r="AM43" s="223">
        <f>PRODUCT(AM60)</f>
        <v>0.27586206896551724</v>
      </c>
      <c r="AN43" s="223">
        <f>PRODUCT(AL43-AM43)</f>
        <v>-2.4952978056426323E-2</v>
      </c>
      <c r="AO43" s="182"/>
      <c r="AP43" s="176"/>
      <c r="AQ43" s="184"/>
      <c r="AR43" s="26"/>
      <c r="AS43" s="26"/>
    </row>
    <row r="44" spans="1:45" ht="15" customHeight="1" x14ac:dyDescent="0.2">
      <c r="A44" s="2"/>
      <c r="B44" s="174">
        <v>2004</v>
      </c>
      <c r="C44" s="175" t="s">
        <v>76</v>
      </c>
      <c r="D44" s="176" t="s">
        <v>96</v>
      </c>
      <c r="E44" s="175"/>
      <c r="F44" s="175">
        <v>31</v>
      </c>
      <c r="G44" s="175">
        <v>15</v>
      </c>
      <c r="H44" s="177">
        <f>PRODUCT((F18+G18)/E18)</f>
        <v>0.13333333333333333</v>
      </c>
      <c r="I44" s="177">
        <f>PRODUCT(H18/E18)</f>
        <v>0.73333333333333328</v>
      </c>
      <c r="J44" s="177">
        <f>PRODUCT(F18+G18+H18)/E18</f>
        <v>0.8666666666666667</v>
      </c>
      <c r="K44" s="185">
        <f>PRODUCT(I18/E18)</f>
        <v>4.2666666666666666</v>
      </c>
      <c r="L44" s="40"/>
      <c r="M44" s="178" t="s">
        <v>206</v>
      </c>
      <c r="N44" s="175"/>
      <c r="O44" s="175"/>
      <c r="P44" s="215" t="s">
        <v>317</v>
      </c>
      <c r="Q44" s="215" t="s">
        <v>285</v>
      </c>
      <c r="R44" s="215" t="s">
        <v>294</v>
      </c>
      <c r="S44" s="215" t="s">
        <v>305</v>
      </c>
      <c r="T44" s="179"/>
      <c r="U44" s="180" t="s">
        <v>187</v>
      </c>
      <c r="V44" s="40"/>
      <c r="W44" s="178"/>
      <c r="X44" s="181"/>
      <c r="Y44" s="176"/>
      <c r="Z44" s="176"/>
      <c r="AA44" s="176"/>
      <c r="AB44" s="176"/>
      <c r="AC44" s="176"/>
      <c r="AD44" s="176"/>
      <c r="AE44" s="176"/>
      <c r="AF44" s="187"/>
      <c r="AG44" s="176"/>
      <c r="AH44" s="188"/>
      <c r="AI44" s="204" t="s">
        <v>335</v>
      </c>
      <c r="AJ44" s="176"/>
      <c r="AK44" s="176"/>
      <c r="AL44" s="223">
        <f>PRODUCT(AM37)</f>
        <v>0.10526315789473684</v>
      </c>
      <c r="AM44" s="223">
        <f>PRODUCT(AM63)</f>
        <v>0.42857142857142855</v>
      </c>
      <c r="AN44" s="223">
        <f t="shared" ref="AN44:AN45" si="4">PRODUCT(AL44-AM44)</f>
        <v>-0.32330827067669171</v>
      </c>
      <c r="AO44" s="182"/>
      <c r="AP44" s="176"/>
      <c r="AQ44" s="184"/>
      <c r="AR44" s="26"/>
      <c r="AS44" s="26"/>
    </row>
    <row r="45" spans="1:45" ht="15" customHeight="1" x14ac:dyDescent="0.2">
      <c r="A45" s="2"/>
      <c r="B45" s="174">
        <v>2005</v>
      </c>
      <c r="C45" s="175" t="s">
        <v>39</v>
      </c>
      <c r="D45" s="176" t="s">
        <v>96</v>
      </c>
      <c r="E45" s="175"/>
      <c r="F45" s="175">
        <v>32</v>
      </c>
      <c r="G45" s="175">
        <v>23</v>
      </c>
      <c r="H45" s="177">
        <f t="shared" ref="H45" si="5">PRODUCT((F19+G19)/E19)</f>
        <v>8.6956521739130432E-2</v>
      </c>
      <c r="I45" s="177">
        <f t="shared" ref="I45" si="6">PRODUCT(H19/E19)</f>
        <v>0.69565217391304346</v>
      </c>
      <c r="J45" s="177">
        <f t="shared" ref="J45" si="7">PRODUCT(F19+G19+H19)/E19</f>
        <v>0.78260869565217395</v>
      </c>
      <c r="K45" s="185">
        <f t="shared" ref="K45" si="8">PRODUCT(I19/E19)</f>
        <v>3.9565217391304346</v>
      </c>
      <c r="L45" s="40"/>
      <c r="M45" s="178" t="s">
        <v>207</v>
      </c>
      <c r="N45" s="175"/>
      <c r="O45" s="175"/>
      <c r="P45" s="6" t="s">
        <v>318</v>
      </c>
      <c r="Q45" s="6" t="s">
        <v>286</v>
      </c>
      <c r="R45" s="6" t="s">
        <v>240</v>
      </c>
      <c r="S45" s="6" t="s">
        <v>306</v>
      </c>
      <c r="T45" s="218"/>
      <c r="U45" s="219" t="s">
        <v>258</v>
      </c>
      <c r="V45" s="40"/>
      <c r="W45" s="178"/>
      <c r="X45" s="181"/>
      <c r="Y45" s="176"/>
      <c r="Z45" s="176"/>
      <c r="AA45" s="176"/>
      <c r="AB45" s="176"/>
      <c r="AC45" s="176"/>
      <c r="AD45" s="176"/>
      <c r="AE45" s="176"/>
      <c r="AF45" s="187"/>
      <c r="AG45" s="176"/>
      <c r="AH45" s="188"/>
      <c r="AI45" s="204" t="s">
        <v>7</v>
      </c>
      <c r="AJ45" s="176"/>
      <c r="AK45" s="176"/>
      <c r="AL45" s="223">
        <f>PRODUCT(AM40)</f>
        <v>0.23322683706070288</v>
      </c>
      <c r="AM45" s="223">
        <f>PRODUCT(AM66)</f>
        <v>0.29230769230769232</v>
      </c>
      <c r="AN45" s="223">
        <f t="shared" si="4"/>
        <v>-5.9080855246989444E-2</v>
      </c>
      <c r="AO45" s="182"/>
      <c r="AP45" s="176"/>
      <c r="AQ45" s="184"/>
      <c r="AR45" s="26"/>
      <c r="AS45" s="26"/>
    </row>
    <row r="46" spans="1:45" ht="15" customHeight="1" x14ac:dyDescent="0.2">
      <c r="A46" s="2"/>
      <c r="B46" s="174"/>
      <c r="C46" s="175"/>
      <c r="D46" s="176"/>
      <c r="E46" s="175"/>
      <c r="F46" s="175"/>
      <c r="G46" s="175"/>
      <c r="H46" s="177"/>
      <c r="I46" s="177"/>
      <c r="J46" s="177"/>
      <c r="K46" s="185"/>
      <c r="L46" s="40"/>
      <c r="M46" s="178"/>
      <c r="N46" s="175"/>
      <c r="O46" s="175"/>
      <c r="P46" s="175"/>
      <c r="Q46" s="175"/>
      <c r="R46" s="175"/>
      <c r="S46" s="175"/>
      <c r="T46" s="175"/>
      <c r="U46" s="185"/>
      <c r="V46" s="40"/>
      <c r="W46" s="178"/>
      <c r="X46" s="181"/>
      <c r="Y46" s="176"/>
      <c r="Z46" s="176"/>
      <c r="AA46" s="176"/>
      <c r="AB46" s="176"/>
      <c r="AC46" s="176"/>
      <c r="AD46" s="176"/>
      <c r="AE46" s="176"/>
      <c r="AF46" s="187"/>
      <c r="AG46" s="176"/>
      <c r="AH46" s="188"/>
      <c r="AI46" s="224"/>
      <c r="AJ46" s="176"/>
      <c r="AK46" s="176"/>
      <c r="AL46" s="176"/>
      <c r="AM46" s="182"/>
      <c r="AN46" s="182"/>
      <c r="AO46" s="182"/>
      <c r="AP46" s="176"/>
      <c r="AQ46" s="184"/>
      <c r="AR46" s="26"/>
      <c r="AS46" s="26"/>
    </row>
    <row r="47" spans="1:45" ht="15" customHeight="1" x14ac:dyDescent="0.2">
      <c r="A47" s="2"/>
      <c r="B47" s="174"/>
      <c r="C47" s="175"/>
      <c r="D47" s="176"/>
      <c r="E47" s="175"/>
      <c r="F47" s="175"/>
      <c r="G47" s="175"/>
      <c r="H47" s="177"/>
      <c r="I47" s="177"/>
      <c r="J47" s="177"/>
      <c r="K47" s="185"/>
      <c r="L47" s="40"/>
      <c r="M47" s="178"/>
      <c r="N47" s="175"/>
      <c r="O47" s="175"/>
      <c r="P47" s="175"/>
      <c r="Q47" s="175"/>
      <c r="R47" s="175"/>
      <c r="S47" s="175"/>
      <c r="T47" s="175"/>
      <c r="U47" s="185"/>
      <c r="V47" s="40"/>
      <c r="W47" s="178"/>
      <c r="X47" s="181"/>
      <c r="Y47" s="176"/>
      <c r="Z47" s="176"/>
      <c r="AA47" s="176"/>
      <c r="AB47" s="176"/>
      <c r="AC47" s="176"/>
      <c r="AD47" s="176"/>
      <c r="AE47" s="176"/>
      <c r="AF47" s="187"/>
      <c r="AG47" s="176"/>
      <c r="AH47" s="188"/>
      <c r="AI47" s="221" t="s">
        <v>333</v>
      </c>
      <c r="AJ47" s="84"/>
      <c r="AK47" s="84"/>
      <c r="AL47" s="222" t="s">
        <v>330</v>
      </c>
      <c r="AM47" s="222" t="s">
        <v>331</v>
      </c>
      <c r="AN47" s="222" t="s">
        <v>332</v>
      </c>
      <c r="AO47" s="222"/>
      <c r="AP47" s="171"/>
      <c r="AQ47" s="85"/>
      <c r="AR47" s="26"/>
      <c r="AS47" s="26"/>
    </row>
    <row r="48" spans="1:45" ht="15" customHeight="1" x14ac:dyDescent="0.2">
      <c r="A48" s="2"/>
      <c r="B48" s="168" t="s">
        <v>336</v>
      </c>
      <c r="C48" s="169"/>
      <c r="D48" s="171"/>
      <c r="E48" s="169"/>
      <c r="F48" s="169"/>
      <c r="G48" s="169"/>
      <c r="H48" s="225"/>
      <c r="I48" s="225"/>
      <c r="J48" s="225"/>
      <c r="K48" s="226"/>
      <c r="L48" s="40"/>
      <c r="M48" s="168" t="s">
        <v>340</v>
      </c>
      <c r="N48" s="169"/>
      <c r="O48" s="171"/>
      <c r="P48" s="169"/>
      <c r="Q48" s="169"/>
      <c r="R48" s="169"/>
      <c r="S48" s="225"/>
      <c r="T48" s="225"/>
      <c r="U48" s="226"/>
      <c r="V48" s="40"/>
      <c r="W48" s="178"/>
      <c r="X48" s="181"/>
      <c r="Y48" s="176"/>
      <c r="Z48" s="176"/>
      <c r="AA48" s="176"/>
      <c r="AB48" s="176"/>
      <c r="AC48" s="176"/>
      <c r="AD48" s="176"/>
      <c r="AE48" s="176"/>
      <c r="AF48" s="187"/>
      <c r="AG48" s="176"/>
      <c r="AH48" s="188"/>
      <c r="AI48" s="204" t="s">
        <v>334</v>
      </c>
      <c r="AJ48" s="176"/>
      <c r="AK48" s="176"/>
      <c r="AL48" s="223">
        <f>PRODUCT(AN34)</f>
        <v>1.1636363636363636</v>
      </c>
      <c r="AM48" s="223">
        <f>PRODUCT(AN60)</f>
        <v>1.0689655172413792</v>
      </c>
      <c r="AN48" s="223">
        <f>PRODUCT(AL48-AM48)</f>
        <v>9.4670846394984354E-2</v>
      </c>
      <c r="AO48" s="182"/>
      <c r="AP48" s="176"/>
      <c r="AQ48" s="184"/>
      <c r="AR48" s="26"/>
      <c r="AS48" s="26"/>
    </row>
    <row r="49" spans="1:45" ht="15" customHeight="1" x14ac:dyDescent="0.2">
      <c r="A49" s="2"/>
      <c r="B49" s="227">
        <v>5320</v>
      </c>
      <c r="C49" s="212" t="s">
        <v>346</v>
      </c>
      <c r="D49" s="176"/>
      <c r="E49" s="175"/>
      <c r="F49" s="175"/>
      <c r="G49" s="175"/>
      <c r="H49" s="177"/>
      <c r="I49" s="177"/>
      <c r="J49" s="177"/>
      <c r="K49" s="185"/>
      <c r="L49" s="40"/>
      <c r="M49" s="178">
        <v>5753</v>
      </c>
      <c r="N49" s="181" t="s">
        <v>338</v>
      </c>
      <c r="O49" s="175"/>
      <c r="P49" s="175"/>
      <c r="Q49" s="175"/>
      <c r="R49" s="175"/>
      <c r="S49" s="175"/>
      <c r="T49" s="177"/>
      <c r="U49" s="185"/>
      <c r="V49" s="40"/>
      <c r="W49" s="178"/>
      <c r="X49" s="181"/>
      <c r="Y49" s="176"/>
      <c r="Z49" s="176"/>
      <c r="AA49" s="176"/>
      <c r="AB49" s="176"/>
      <c r="AC49" s="176"/>
      <c r="AD49" s="176"/>
      <c r="AE49" s="176"/>
      <c r="AF49" s="187"/>
      <c r="AG49" s="176"/>
      <c r="AH49" s="188"/>
      <c r="AI49" s="204" t="s">
        <v>335</v>
      </c>
      <c r="AJ49" s="176"/>
      <c r="AK49" s="176"/>
      <c r="AL49" s="223">
        <f>PRODUCT(AN37)</f>
        <v>0.71052631578947367</v>
      </c>
      <c r="AM49" s="223">
        <f>PRODUCT(AN63)</f>
        <v>1.4285714285714286</v>
      </c>
      <c r="AN49" s="223">
        <f t="shared" ref="AN49:AN50" si="9">PRODUCT(AL49-AM49)</f>
        <v>-0.71804511278195493</v>
      </c>
      <c r="AO49" s="182"/>
      <c r="AP49" s="176"/>
      <c r="AQ49" s="184"/>
      <c r="AR49" s="26"/>
      <c r="AS49" s="26"/>
    </row>
    <row r="50" spans="1:45" ht="15" customHeight="1" x14ac:dyDescent="0.2">
      <c r="A50" s="2"/>
      <c r="B50" s="174"/>
      <c r="C50" s="175"/>
      <c r="D50" s="176"/>
      <c r="E50" s="175"/>
      <c r="F50" s="175"/>
      <c r="G50" s="175"/>
      <c r="H50" s="177"/>
      <c r="I50" s="177"/>
      <c r="J50" s="177"/>
      <c r="K50" s="185"/>
      <c r="L50" s="40"/>
      <c r="M50" s="178">
        <v>5614</v>
      </c>
      <c r="N50" s="181" t="s">
        <v>339</v>
      </c>
      <c r="O50" s="175"/>
      <c r="P50" s="175"/>
      <c r="Q50" s="175"/>
      <c r="R50" s="175"/>
      <c r="S50" s="175"/>
      <c r="T50" s="177"/>
      <c r="U50" s="185"/>
      <c r="V50" s="40"/>
      <c r="W50" s="178"/>
      <c r="X50" s="181"/>
      <c r="Y50" s="176"/>
      <c r="Z50" s="176"/>
      <c r="AA50" s="176"/>
      <c r="AB50" s="176"/>
      <c r="AC50" s="176"/>
      <c r="AD50" s="176"/>
      <c r="AE50" s="176"/>
      <c r="AF50" s="187"/>
      <c r="AG50" s="176"/>
      <c r="AH50" s="188"/>
      <c r="AI50" s="204" t="s">
        <v>7</v>
      </c>
      <c r="AJ50" s="176"/>
      <c r="AK50" s="176"/>
      <c r="AL50" s="223">
        <f>PRODUCT(AN40)</f>
        <v>1.1086261980830672</v>
      </c>
      <c r="AM50" s="223">
        <f>PRODUCT(AN66)</f>
        <v>1.1076923076923078</v>
      </c>
      <c r="AN50" s="223">
        <f t="shared" si="9"/>
        <v>9.338903907594176E-4</v>
      </c>
      <c r="AO50" s="182"/>
      <c r="AP50" s="176"/>
      <c r="AQ50" s="184"/>
      <c r="AR50" s="26"/>
      <c r="AS50" s="26"/>
    </row>
    <row r="51" spans="1:45" ht="15" customHeight="1" x14ac:dyDescent="0.2">
      <c r="A51" s="2"/>
      <c r="B51" s="168" t="s">
        <v>337</v>
      </c>
      <c r="C51" s="169"/>
      <c r="D51" s="171"/>
      <c r="E51" s="169"/>
      <c r="F51" s="169"/>
      <c r="G51" s="169"/>
      <c r="H51" s="225"/>
      <c r="I51" s="225"/>
      <c r="J51" s="225"/>
      <c r="K51" s="226"/>
      <c r="L51" s="40"/>
      <c r="M51" s="227">
        <v>5320</v>
      </c>
      <c r="N51" s="212" t="s">
        <v>346</v>
      </c>
      <c r="O51" s="175"/>
      <c r="P51" s="175"/>
      <c r="Q51" s="175"/>
      <c r="R51" s="175"/>
      <c r="S51" s="175"/>
      <c r="T51" s="177"/>
      <c r="U51" s="185"/>
      <c r="V51" s="40"/>
      <c r="W51" s="178"/>
      <c r="X51" s="181"/>
      <c r="Y51" s="176"/>
      <c r="Z51" s="176"/>
      <c r="AA51" s="176"/>
      <c r="AB51" s="176"/>
      <c r="AC51" s="176"/>
      <c r="AD51" s="176"/>
      <c r="AE51" s="176"/>
      <c r="AF51" s="187"/>
      <c r="AG51" s="176"/>
      <c r="AH51" s="188"/>
      <c r="AI51" s="176"/>
      <c r="AJ51" s="176"/>
      <c r="AK51" s="176"/>
      <c r="AL51" s="223"/>
      <c r="AM51" s="223"/>
      <c r="AN51" s="223"/>
      <c r="AO51" s="182"/>
      <c r="AP51" s="176"/>
      <c r="AQ51" s="184"/>
      <c r="AR51" s="26"/>
      <c r="AS51" s="26"/>
    </row>
    <row r="52" spans="1:45" ht="15" customHeight="1" x14ac:dyDescent="0.2">
      <c r="A52" s="2"/>
      <c r="B52" s="178">
        <v>5753</v>
      </c>
      <c r="C52" s="181" t="s">
        <v>338</v>
      </c>
      <c r="D52" s="176"/>
      <c r="E52" s="175"/>
      <c r="F52" s="175"/>
      <c r="G52" s="175"/>
      <c r="H52" s="177"/>
      <c r="I52" s="177"/>
      <c r="J52" s="177"/>
      <c r="K52" s="185"/>
      <c r="L52" s="40"/>
      <c r="M52" s="227">
        <v>5108</v>
      </c>
      <c r="N52" s="212" t="s">
        <v>345</v>
      </c>
      <c r="O52" s="175"/>
      <c r="P52" s="175"/>
      <c r="Q52" s="175"/>
      <c r="R52" s="175"/>
      <c r="S52" s="175"/>
      <c r="T52" s="177"/>
      <c r="U52" s="185"/>
      <c r="V52" s="40"/>
      <c r="W52" s="178"/>
      <c r="X52" s="181"/>
      <c r="Y52" s="176"/>
      <c r="Z52" s="176"/>
      <c r="AA52" s="176"/>
      <c r="AB52" s="176"/>
      <c r="AC52" s="176"/>
      <c r="AD52" s="176"/>
      <c r="AE52" s="176"/>
      <c r="AF52" s="187"/>
      <c r="AG52" s="176"/>
      <c r="AH52" s="188"/>
      <c r="AI52" s="176"/>
      <c r="AJ52" s="176"/>
      <c r="AK52" s="176"/>
      <c r="AL52" s="223"/>
      <c r="AM52" s="223"/>
      <c r="AN52" s="223"/>
      <c r="AO52" s="182"/>
      <c r="AP52" s="176"/>
      <c r="AQ52" s="184"/>
      <c r="AR52" s="26"/>
      <c r="AS52" s="26"/>
    </row>
    <row r="53" spans="1:45" ht="15" customHeight="1" x14ac:dyDescent="0.2">
      <c r="A53" s="2"/>
      <c r="B53" s="178"/>
      <c r="C53" s="181"/>
      <c r="D53" s="176"/>
      <c r="E53" s="175"/>
      <c r="F53" s="175"/>
      <c r="G53" s="175"/>
      <c r="H53" s="177"/>
      <c r="I53" s="177"/>
      <c r="J53" s="177"/>
      <c r="K53" s="185"/>
      <c r="L53" s="40"/>
      <c r="M53" s="227"/>
      <c r="N53" s="176"/>
      <c r="O53" s="175"/>
      <c r="P53" s="175"/>
      <c r="Q53" s="175"/>
      <c r="R53" s="175"/>
      <c r="S53" s="175"/>
      <c r="T53" s="177"/>
      <c r="U53" s="185"/>
      <c r="V53" s="40"/>
      <c r="W53" s="178"/>
      <c r="X53" s="181"/>
      <c r="Y53" s="176"/>
      <c r="Z53" s="176"/>
      <c r="AA53" s="176"/>
      <c r="AB53" s="176"/>
      <c r="AC53" s="176"/>
      <c r="AD53" s="176"/>
      <c r="AE53" s="176"/>
      <c r="AF53" s="187"/>
      <c r="AG53" s="176"/>
      <c r="AH53" s="188"/>
      <c r="AI53" s="176"/>
      <c r="AJ53" s="176"/>
      <c r="AK53" s="176"/>
      <c r="AL53" s="223"/>
      <c r="AM53" s="223"/>
      <c r="AN53" s="223"/>
      <c r="AO53" s="182"/>
      <c r="AP53" s="176"/>
      <c r="AQ53" s="184"/>
      <c r="AR53" s="26"/>
      <c r="AS53" s="26"/>
    </row>
    <row r="54" spans="1:45" ht="15" customHeight="1" x14ac:dyDescent="0.2">
      <c r="A54" s="2"/>
      <c r="B54" s="108" t="s">
        <v>342</v>
      </c>
      <c r="C54" s="84" t="s">
        <v>343</v>
      </c>
      <c r="D54" s="84"/>
      <c r="E54" s="169" t="s">
        <v>3</v>
      </c>
      <c r="F54" s="169"/>
      <c r="G54" s="169" t="s">
        <v>344</v>
      </c>
      <c r="H54" s="225"/>
      <c r="I54" s="232" t="s">
        <v>347</v>
      </c>
      <c r="J54" s="225"/>
      <c r="K54" s="226"/>
      <c r="L54" s="40"/>
      <c r="M54" s="227"/>
      <c r="N54" s="176"/>
      <c r="O54" s="175"/>
      <c r="P54" s="175"/>
      <c r="Q54" s="175"/>
      <c r="R54" s="175"/>
      <c r="S54" s="175"/>
      <c r="T54" s="177"/>
      <c r="U54" s="185"/>
      <c r="V54" s="40"/>
      <c r="W54" s="178"/>
      <c r="X54" s="181"/>
      <c r="Y54" s="176"/>
      <c r="Z54" s="176"/>
      <c r="AA54" s="176"/>
      <c r="AB54" s="176"/>
      <c r="AC54" s="176"/>
      <c r="AD54" s="176"/>
      <c r="AE54" s="176"/>
      <c r="AF54" s="187"/>
      <c r="AG54" s="176"/>
      <c r="AH54" s="188"/>
      <c r="AI54" s="176"/>
      <c r="AJ54" s="176"/>
      <c r="AK54" s="176"/>
      <c r="AL54" s="223"/>
      <c r="AM54" s="223"/>
      <c r="AN54" s="223"/>
      <c r="AO54" s="182"/>
      <c r="AP54" s="176"/>
      <c r="AQ54" s="184"/>
      <c r="AR54" s="26"/>
      <c r="AS54" s="26"/>
    </row>
    <row r="55" spans="1:45" ht="15" customHeight="1" x14ac:dyDescent="0.2">
      <c r="A55" s="2"/>
      <c r="B55" s="230"/>
      <c r="C55" s="231"/>
      <c r="D55" s="175"/>
      <c r="E55" s="175"/>
      <c r="F55" s="175"/>
      <c r="G55" s="175"/>
      <c r="H55" s="175"/>
      <c r="I55" s="177"/>
      <c r="J55" s="177"/>
      <c r="K55" s="185"/>
      <c r="L55" s="40"/>
      <c r="M55" s="227"/>
      <c r="N55" s="176"/>
      <c r="O55" s="175"/>
      <c r="P55" s="175"/>
      <c r="Q55" s="175"/>
      <c r="R55" s="175"/>
      <c r="S55" s="175"/>
      <c r="T55" s="177"/>
      <c r="U55" s="185"/>
      <c r="V55" s="40"/>
      <c r="W55" s="178"/>
      <c r="X55" s="181"/>
      <c r="Y55" s="176"/>
      <c r="Z55" s="176"/>
      <c r="AA55" s="176"/>
      <c r="AB55" s="176"/>
      <c r="AC55" s="176"/>
      <c r="AD55" s="176"/>
      <c r="AE55" s="176"/>
      <c r="AF55" s="187"/>
      <c r="AG55" s="176"/>
      <c r="AH55" s="188"/>
      <c r="AI55" s="176"/>
      <c r="AJ55" s="176"/>
      <c r="AK55" s="176"/>
      <c r="AL55" s="223"/>
      <c r="AM55" s="223"/>
      <c r="AN55" s="223"/>
      <c r="AO55" s="182"/>
      <c r="AP55" s="176"/>
      <c r="AQ55" s="184"/>
      <c r="AR55" s="26"/>
      <c r="AS55" s="26"/>
    </row>
    <row r="56" spans="1:45" s="11" customFormat="1" ht="15" customHeight="1" x14ac:dyDescent="0.25">
      <c r="A56" s="25"/>
      <c r="B56" s="189"/>
      <c r="C56" s="190"/>
      <c r="D56" s="190"/>
      <c r="E56" s="190"/>
      <c r="F56" s="190"/>
      <c r="G56" s="190"/>
      <c r="H56" s="190"/>
      <c r="I56" s="190"/>
      <c r="J56" s="190"/>
      <c r="K56" s="191"/>
      <c r="L56" s="40"/>
      <c r="M56" s="189"/>
      <c r="N56" s="190"/>
      <c r="O56" s="190"/>
      <c r="P56" s="190"/>
      <c r="Q56" s="190"/>
      <c r="R56" s="190"/>
      <c r="S56" s="190"/>
      <c r="T56" s="190"/>
      <c r="U56" s="192"/>
      <c r="V56" s="40"/>
      <c r="W56" s="189"/>
      <c r="X56" s="190"/>
      <c r="Y56" s="190"/>
      <c r="Z56" s="190"/>
      <c r="AA56" s="190"/>
      <c r="AB56" s="190"/>
      <c r="AC56" s="190"/>
      <c r="AD56" s="190"/>
      <c r="AE56" s="190"/>
      <c r="AF56" s="193"/>
      <c r="AG56" s="193"/>
      <c r="AH56" s="192"/>
      <c r="AI56" s="190"/>
      <c r="AJ56" s="190"/>
      <c r="AK56" s="190"/>
      <c r="AL56" s="190"/>
      <c r="AM56" s="190"/>
      <c r="AN56" s="190"/>
      <c r="AO56" s="190"/>
      <c r="AP56" s="190"/>
      <c r="AQ56" s="191"/>
      <c r="AR56" s="38"/>
      <c r="AS56" s="41"/>
    </row>
    <row r="57" spans="1:45" s="11" customFormat="1" ht="15" customHeight="1" x14ac:dyDescent="0.25">
      <c r="A57" s="25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194"/>
      <c r="AG57" s="195"/>
      <c r="AH57" s="195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41"/>
    </row>
    <row r="58" spans="1:45" ht="15" customHeight="1" x14ac:dyDescent="0.2">
      <c r="A58" s="2"/>
      <c r="B58" s="168" t="s">
        <v>209</v>
      </c>
      <c r="C58" s="169"/>
      <c r="D58" s="169"/>
      <c r="E58" s="169"/>
      <c r="F58" s="169" t="s">
        <v>189</v>
      </c>
      <c r="G58" s="169" t="s">
        <v>3</v>
      </c>
      <c r="H58" s="169" t="s">
        <v>5</v>
      </c>
      <c r="I58" s="169" t="s">
        <v>6</v>
      </c>
      <c r="J58" s="169" t="s">
        <v>190</v>
      </c>
      <c r="K58" s="105" t="s">
        <v>17</v>
      </c>
      <c r="L58" s="38"/>
      <c r="M58" s="170" t="s">
        <v>191</v>
      </c>
      <c r="N58" s="171"/>
      <c r="O58" s="171"/>
      <c r="P58" s="169" t="s">
        <v>3</v>
      </c>
      <c r="Q58" s="169" t="s">
        <v>5</v>
      </c>
      <c r="R58" s="169" t="s">
        <v>6</v>
      </c>
      <c r="S58" s="169" t="s">
        <v>190</v>
      </c>
      <c r="T58" s="171"/>
      <c r="U58" s="105" t="s">
        <v>17</v>
      </c>
      <c r="V58" s="38"/>
      <c r="W58" s="170" t="s">
        <v>265</v>
      </c>
      <c r="X58" s="171"/>
      <c r="Y58" s="171"/>
      <c r="Z58" s="171"/>
      <c r="AA58" s="171"/>
      <c r="AB58" s="171"/>
      <c r="AC58" s="171"/>
      <c r="AD58" s="171"/>
      <c r="AE58" s="171"/>
      <c r="AF58" s="196"/>
      <c r="AG58" s="196"/>
      <c r="AH58" s="197"/>
      <c r="AI58" s="173" t="s">
        <v>327</v>
      </c>
      <c r="AJ58" s="84"/>
      <c r="AK58" s="84"/>
      <c r="AL58" s="222" t="s">
        <v>3</v>
      </c>
      <c r="AM58" s="222" t="s">
        <v>5</v>
      </c>
      <c r="AN58" s="222" t="s">
        <v>6</v>
      </c>
      <c r="AO58" s="171"/>
      <c r="AP58" s="169" t="s">
        <v>341</v>
      </c>
      <c r="AQ58" s="85"/>
      <c r="AR58" s="26"/>
      <c r="AS58" s="26"/>
    </row>
    <row r="59" spans="1:45" ht="15" customHeight="1" x14ac:dyDescent="0.2">
      <c r="A59" s="2"/>
      <c r="B59" s="174">
        <v>1993</v>
      </c>
      <c r="C59" s="175" t="s">
        <v>76</v>
      </c>
      <c r="D59" s="176" t="s">
        <v>95</v>
      </c>
      <c r="E59" s="175"/>
      <c r="F59" s="175">
        <v>19</v>
      </c>
      <c r="G59" s="175"/>
      <c r="H59" s="177"/>
      <c r="I59" s="177"/>
      <c r="J59" s="177"/>
      <c r="K59" s="185"/>
      <c r="L59" s="40"/>
      <c r="M59" s="178" t="s">
        <v>210</v>
      </c>
      <c r="N59" s="175"/>
      <c r="O59" s="175">
        <v>21</v>
      </c>
      <c r="P59" s="175"/>
      <c r="Q59" s="175"/>
      <c r="R59" s="175"/>
      <c r="S59" s="175"/>
      <c r="T59" s="177"/>
      <c r="U59" s="180"/>
      <c r="V59" s="40"/>
      <c r="W59" s="174"/>
      <c r="X59" s="181"/>
      <c r="Y59" s="176"/>
      <c r="Z59" s="176"/>
      <c r="AA59" s="176"/>
      <c r="AB59" s="176"/>
      <c r="AC59" s="176"/>
      <c r="AD59" s="176"/>
      <c r="AE59" s="181"/>
      <c r="AF59" s="198"/>
      <c r="AG59" s="179"/>
      <c r="AH59" s="188"/>
      <c r="AI59" s="204" t="s">
        <v>334</v>
      </c>
      <c r="AJ59" s="176"/>
      <c r="AK59" s="176"/>
      <c r="AL59" s="182">
        <v>58</v>
      </c>
      <c r="AM59" s="182">
        <v>16</v>
      </c>
      <c r="AN59" s="182">
        <v>62</v>
      </c>
      <c r="AO59" s="176"/>
      <c r="AP59" s="228">
        <f>PRODUCT(AL59/AL65)</f>
        <v>0.89230769230769236</v>
      </c>
      <c r="AQ59" s="184"/>
      <c r="AR59" s="26"/>
      <c r="AS59" s="26"/>
    </row>
    <row r="60" spans="1:45" ht="15" customHeight="1" x14ac:dyDescent="0.2">
      <c r="A60" s="2"/>
      <c r="B60" s="174">
        <v>1994</v>
      </c>
      <c r="C60" s="175" t="s">
        <v>38</v>
      </c>
      <c r="D60" s="176" t="s">
        <v>95</v>
      </c>
      <c r="E60" s="175"/>
      <c r="F60" s="175">
        <v>20</v>
      </c>
      <c r="G60" s="175"/>
      <c r="H60" s="177"/>
      <c r="I60" s="177"/>
      <c r="J60" s="177"/>
      <c r="K60" s="185"/>
      <c r="L60" s="40"/>
      <c r="M60" s="178" t="s">
        <v>211</v>
      </c>
      <c r="N60" s="175"/>
      <c r="O60" s="175"/>
      <c r="P60" s="175"/>
      <c r="Q60" s="175"/>
      <c r="R60" s="175"/>
      <c r="S60" s="175"/>
      <c r="T60" s="177"/>
      <c r="U60" s="180"/>
      <c r="V60" s="40"/>
      <c r="W60" s="174"/>
      <c r="X60" s="181"/>
      <c r="Y60" s="176"/>
      <c r="Z60" s="176"/>
      <c r="AA60" s="176"/>
      <c r="AB60" s="176"/>
      <c r="AC60" s="176"/>
      <c r="AD60" s="176"/>
      <c r="AE60" s="181"/>
      <c r="AF60" s="198"/>
      <c r="AG60" s="179"/>
      <c r="AH60" s="188"/>
      <c r="AI60" s="176" t="s">
        <v>328</v>
      </c>
      <c r="AJ60" s="176"/>
      <c r="AK60" s="176"/>
      <c r="AL60" s="182"/>
      <c r="AM60" s="223">
        <f>PRODUCT(AM59/AL59)</f>
        <v>0.27586206896551724</v>
      </c>
      <c r="AN60" s="223">
        <f>PRODUCT(AN59/AL59)</f>
        <v>1.0689655172413792</v>
      </c>
      <c r="AO60" s="176"/>
      <c r="AP60" s="175"/>
      <c r="AQ60" s="184"/>
      <c r="AR60" s="26"/>
      <c r="AS60" s="26"/>
    </row>
    <row r="61" spans="1:45" ht="15" customHeight="1" x14ac:dyDescent="0.2">
      <c r="A61" s="2"/>
      <c r="B61" s="174">
        <v>1995</v>
      </c>
      <c r="C61" s="175" t="s">
        <v>38</v>
      </c>
      <c r="D61" s="176" t="s">
        <v>95</v>
      </c>
      <c r="E61" s="175"/>
      <c r="F61" s="175">
        <v>21</v>
      </c>
      <c r="G61" s="175">
        <v>2</v>
      </c>
      <c r="H61" s="177">
        <f t="shared" ref="H61:H71" si="10">PRODUCT((V9+W9)/U9)</f>
        <v>0</v>
      </c>
      <c r="I61" s="177">
        <f t="shared" ref="I61:I68" si="11">PRODUCT(X9/U9)</f>
        <v>0</v>
      </c>
      <c r="J61" s="177">
        <f t="shared" ref="J61:J68" si="12">PRODUCT(V9+W9+X9)/U9</f>
        <v>0</v>
      </c>
      <c r="K61" s="185">
        <f t="shared" ref="K61:K68" si="13">PRODUCT(Y9/U9)</f>
        <v>0.5</v>
      </c>
      <c r="L61" s="40"/>
      <c r="M61" s="178" t="s">
        <v>212</v>
      </c>
      <c r="N61" s="175"/>
      <c r="O61" s="175"/>
      <c r="P61" s="175" t="s">
        <v>253</v>
      </c>
      <c r="Q61" s="175"/>
      <c r="R61" s="175"/>
      <c r="S61" s="175"/>
      <c r="T61" s="177"/>
      <c r="U61" s="180" t="s">
        <v>228</v>
      </c>
      <c r="V61" s="40"/>
      <c r="W61" s="174"/>
      <c r="X61" s="181"/>
      <c r="Y61" s="176"/>
      <c r="Z61" s="176"/>
      <c r="AA61" s="176"/>
      <c r="AB61" s="176"/>
      <c r="AC61" s="176"/>
      <c r="AD61" s="176"/>
      <c r="AE61" s="181"/>
      <c r="AF61" s="198"/>
      <c r="AG61" s="179"/>
      <c r="AH61" s="188"/>
      <c r="AI61" s="176"/>
      <c r="AJ61" s="176"/>
      <c r="AK61" s="176"/>
      <c r="AL61" s="182"/>
      <c r="AM61" s="182"/>
      <c r="AN61" s="182"/>
      <c r="AO61" s="176"/>
      <c r="AP61" s="175"/>
      <c r="AQ61" s="184"/>
      <c r="AR61" s="26"/>
      <c r="AS61" s="26"/>
    </row>
    <row r="62" spans="1:45" ht="15" customHeight="1" x14ac:dyDescent="0.2">
      <c r="A62" s="2"/>
      <c r="B62" s="174">
        <v>1996</v>
      </c>
      <c r="C62" s="175" t="s">
        <v>38</v>
      </c>
      <c r="D62" s="176" t="s">
        <v>95</v>
      </c>
      <c r="E62" s="175"/>
      <c r="F62" s="175">
        <v>22</v>
      </c>
      <c r="G62" s="175">
        <v>3</v>
      </c>
      <c r="H62" s="177">
        <f t="shared" si="10"/>
        <v>0.33333333333333331</v>
      </c>
      <c r="I62" s="177">
        <f t="shared" si="11"/>
        <v>0.33333333333333331</v>
      </c>
      <c r="J62" s="177">
        <f t="shared" si="12"/>
        <v>0.66666666666666663</v>
      </c>
      <c r="K62" s="185">
        <f t="shared" si="13"/>
        <v>5.333333333333333</v>
      </c>
      <c r="L62" s="40"/>
      <c r="M62" s="178" t="s">
        <v>213</v>
      </c>
      <c r="N62" s="175"/>
      <c r="O62" s="175"/>
      <c r="P62" s="175" t="s">
        <v>254</v>
      </c>
      <c r="Q62" s="175" t="s">
        <v>242</v>
      </c>
      <c r="R62" s="175" t="s">
        <v>242</v>
      </c>
      <c r="S62" s="175" t="s">
        <v>233</v>
      </c>
      <c r="T62" s="177"/>
      <c r="U62" s="180" t="s">
        <v>229</v>
      </c>
      <c r="V62" s="40"/>
      <c r="W62" s="174"/>
      <c r="X62" s="181"/>
      <c r="Y62" s="176"/>
      <c r="Z62" s="176"/>
      <c r="AA62" s="176"/>
      <c r="AB62" s="176"/>
      <c r="AC62" s="176"/>
      <c r="AD62" s="176"/>
      <c r="AE62" s="181"/>
      <c r="AF62" s="198"/>
      <c r="AG62" s="179"/>
      <c r="AH62" s="188"/>
      <c r="AI62" s="204" t="s">
        <v>335</v>
      </c>
      <c r="AJ62" s="176"/>
      <c r="AK62" s="176"/>
      <c r="AL62" s="182">
        <v>7</v>
      </c>
      <c r="AM62" s="182">
        <v>3</v>
      </c>
      <c r="AN62" s="182">
        <v>10</v>
      </c>
      <c r="AO62" s="176"/>
      <c r="AP62" s="229">
        <v>0.11</v>
      </c>
      <c r="AQ62" s="184"/>
      <c r="AR62" s="26"/>
      <c r="AS62" s="26"/>
    </row>
    <row r="63" spans="1:45" ht="15" customHeight="1" x14ac:dyDescent="0.2">
      <c r="A63" s="2"/>
      <c r="B63" s="174">
        <v>1997</v>
      </c>
      <c r="C63" s="175" t="s">
        <v>36</v>
      </c>
      <c r="D63" s="176" t="s">
        <v>95</v>
      </c>
      <c r="E63" s="175"/>
      <c r="F63" s="175">
        <v>23</v>
      </c>
      <c r="G63" s="175">
        <v>9</v>
      </c>
      <c r="H63" s="177">
        <f t="shared" si="10"/>
        <v>0.22222222222222221</v>
      </c>
      <c r="I63" s="177">
        <f t="shared" si="11"/>
        <v>0.88888888888888884</v>
      </c>
      <c r="J63" s="177">
        <f t="shared" si="12"/>
        <v>1.1111111111111112</v>
      </c>
      <c r="K63" s="185">
        <f t="shared" si="13"/>
        <v>5.333333333333333</v>
      </c>
      <c r="L63" s="40"/>
      <c r="M63" s="178" t="s">
        <v>215</v>
      </c>
      <c r="N63" s="175"/>
      <c r="O63" s="175">
        <v>21</v>
      </c>
      <c r="P63" s="175" t="s">
        <v>255</v>
      </c>
      <c r="Q63" s="175" t="s">
        <v>245</v>
      </c>
      <c r="R63" s="175" t="s">
        <v>243</v>
      </c>
      <c r="S63" s="175" t="s">
        <v>234</v>
      </c>
      <c r="T63" s="177"/>
      <c r="U63" s="180" t="s">
        <v>230</v>
      </c>
      <c r="V63" s="40"/>
      <c r="W63" s="174"/>
      <c r="X63" s="181"/>
      <c r="Y63" s="176"/>
      <c r="Z63" s="176"/>
      <c r="AA63" s="176"/>
      <c r="AB63" s="176"/>
      <c r="AC63" s="176"/>
      <c r="AD63" s="176"/>
      <c r="AE63" s="181"/>
      <c r="AF63" s="198"/>
      <c r="AG63" s="179"/>
      <c r="AH63" s="188"/>
      <c r="AI63" s="176" t="s">
        <v>328</v>
      </c>
      <c r="AJ63" s="176"/>
      <c r="AK63" s="176"/>
      <c r="AL63" s="182"/>
      <c r="AM63" s="223">
        <f>PRODUCT(AM62/AL62)</f>
        <v>0.42857142857142855</v>
      </c>
      <c r="AN63" s="223">
        <f>PRODUCT(AN62/AL62)</f>
        <v>1.4285714285714286</v>
      </c>
      <c r="AO63" s="176"/>
      <c r="AP63" s="175"/>
      <c r="AQ63" s="184"/>
      <c r="AR63" s="26"/>
      <c r="AS63" s="26"/>
    </row>
    <row r="64" spans="1:45" ht="15" customHeight="1" x14ac:dyDescent="0.2">
      <c r="A64" s="2"/>
      <c r="B64" s="174">
        <v>1998</v>
      </c>
      <c r="C64" s="175" t="s">
        <v>34</v>
      </c>
      <c r="D64" s="176" t="s">
        <v>95</v>
      </c>
      <c r="E64" s="175"/>
      <c r="F64" s="175">
        <v>24</v>
      </c>
      <c r="G64" s="175">
        <v>9</v>
      </c>
      <c r="H64" s="177">
        <f t="shared" si="10"/>
        <v>0.1111111111111111</v>
      </c>
      <c r="I64" s="177">
        <f t="shared" si="11"/>
        <v>0.88888888888888884</v>
      </c>
      <c r="J64" s="177">
        <f t="shared" si="12"/>
        <v>1</v>
      </c>
      <c r="K64" s="185">
        <f t="shared" si="13"/>
        <v>5.333333333333333</v>
      </c>
      <c r="L64" s="40"/>
      <c r="M64" s="178" t="s">
        <v>217</v>
      </c>
      <c r="N64" s="175"/>
      <c r="O64" s="175"/>
      <c r="P64" s="175" t="s">
        <v>256</v>
      </c>
      <c r="Q64" s="175" t="s">
        <v>246</v>
      </c>
      <c r="R64" s="175" t="s">
        <v>244</v>
      </c>
      <c r="S64" s="175" t="s">
        <v>235</v>
      </c>
      <c r="T64" s="177"/>
      <c r="U64" s="180" t="s">
        <v>231</v>
      </c>
      <c r="V64" s="40"/>
      <c r="W64" s="174"/>
      <c r="X64" s="181"/>
      <c r="Y64" s="176"/>
      <c r="Z64" s="176"/>
      <c r="AA64" s="176"/>
      <c r="AB64" s="176"/>
      <c r="AC64" s="176"/>
      <c r="AD64" s="176"/>
      <c r="AE64" s="181"/>
      <c r="AF64" s="198"/>
      <c r="AG64" s="179"/>
      <c r="AH64" s="188"/>
      <c r="AI64" s="176"/>
      <c r="AJ64" s="176"/>
      <c r="AK64" s="176"/>
      <c r="AL64" s="182"/>
      <c r="AM64" s="182"/>
      <c r="AN64" s="182"/>
      <c r="AO64" s="176"/>
      <c r="AP64" s="175"/>
      <c r="AQ64" s="184"/>
      <c r="AR64" s="26"/>
      <c r="AS64" s="26"/>
    </row>
    <row r="65" spans="1:45" ht="15" customHeight="1" x14ac:dyDescent="0.2">
      <c r="A65" s="2"/>
      <c r="B65" s="174">
        <v>1999</v>
      </c>
      <c r="C65" s="175" t="s">
        <v>37</v>
      </c>
      <c r="D65" s="176" t="s">
        <v>95</v>
      </c>
      <c r="E65" s="175"/>
      <c r="F65" s="175">
        <v>25</v>
      </c>
      <c r="G65" s="175">
        <v>9</v>
      </c>
      <c r="H65" s="177">
        <f t="shared" si="10"/>
        <v>0.22222222222222221</v>
      </c>
      <c r="I65" s="216">
        <f t="shared" si="11"/>
        <v>1.7777777777777777</v>
      </c>
      <c r="J65" s="216">
        <f t="shared" si="12"/>
        <v>2</v>
      </c>
      <c r="K65" s="185">
        <f t="shared" si="13"/>
        <v>6.2222222222222223</v>
      </c>
      <c r="L65" s="40"/>
      <c r="M65" s="178" t="s">
        <v>220</v>
      </c>
      <c r="N65" s="175"/>
      <c r="O65" s="175"/>
      <c r="P65" s="175" t="s">
        <v>257</v>
      </c>
      <c r="Q65" s="175" t="s">
        <v>247</v>
      </c>
      <c r="R65" s="175" t="s">
        <v>240</v>
      </c>
      <c r="S65" s="175" t="s">
        <v>236</v>
      </c>
      <c r="T65" s="177"/>
      <c r="U65" s="180" t="s">
        <v>232</v>
      </c>
      <c r="V65" s="40"/>
      <c r="W65" s="174"/>
      <c r="X65" s="181"/>
      <c r="Y65" s="176"/>
      <c r="Z65" s="176"/>
      <c r="AA65" s="176"/>
      <c r="AB65" s="176"/>
      <c r="AC65" s="176"/>
      <c r="AD65" s="176"/>
      <c r="AE65" s="181"/>
      <c r="AF65" s="198"/>
      <c r="AG65" s="179"/>
      <c r="AH65" s="188"/>
      <c r="AI65" s="176" t="s">
        <v>7</v>
      </c>
      <c r="AJ65" s="176"/>
      <c r="AK65" s="176"/>
      <c r="AL65" s="182">
        <f>PRODUCT(AL59+AL62)</f>
        <v>65</v>
      </c>
      <c r="AM65" s="182">
        <f>PRODUCT(AM59+AM62)</f>
        <v>19</v>
      </c>
      <c r="AN65" s="182">
        <f>PRODUCT(AN59+AN62)</f>
        <v>72</v>
      </c>
      <c r="AO65" s="176"/>
      <c r="AP65" s="176"/>
      <c r="AQ65" s="184"/>
      <c r="AR65" s="26"/>
      <c r="AS65" s="26"/>
    </row>
    <row r="66" spans="1:45" ht="15" customHeight="1" x14ac:dyDescent="0.2">
      <c r="A66" s="2"/>
      <c r="B66" s="174">
        <v>2000</v>
      </c>
      <c r="C66" s="175" t="s">
        <v>37</v>
      </c>
      <c r="D66" s="176" t="s">
        <v>95</v>
      </c>
      <c r="E66" s="175"/>
      <c r="F66" s="175">
        <v>26</v>
      </c>
      <c r="G66" s="175">
        <v>11</v>
      </c>
      <c r="H66" s="177">
        <f t="shared" si="10"/>
        <v>0.27272727272727271</v>
      </c>
      <c r="I66" s="177">
        <f t="shared" si="11"/>
        <v>1.1818181818181819</v>
      </c>
      <c r="J66" s="177">
        <f t="shared" si="12"/>
        <v>1.4545454545454546</v>
      </c>
      <c r="K66" s="185">
        <f t="shared" si="13"/>
        <v>5.7272727272727275</v>
      </c>
      <c r="L66" s="40"/>
      <c r="M66" s="178" t="s">
        <v>221</v>
      </c>
      <c r="N66" s="175"/>
      <c r="O66" s="175"/>
      <c r="P66" s="175" t="s">
        <v>186</v>
      </c>
      <c r="Q66" s="175" t="s">
        <v>248</v>
      </c>
      <c r="R66" s="175" t="s">
        <v>219</v>
      </c>
      <c r="S66" s="175" t="s">
        <v>237</v>
      </c>
      <c r="T66" s="177"/>
      <c r="U66" s="180" t="s">
        <v>214</v>
      </c>
      <c r="V66" s="40"/>
      <c r="W66" s="174"/>
      <c r="X66" s="181"/>
      <c r="Y66" s="176"/>
      <c r="Z66" s="176"/>
      <c r="AA66" s="176"/>
      <c r="AB66" s="176"/>
      <c r="AC66" s="176"/>
      <c r="AD66" s="176"/>
      <c r="AE66" s="181"/>
      <c r="AF66" s="198"/>
      <c r="AG66" s="179"/>
      <c r="AH66" s="188"/>
      <c r="AI66" s="176" t="s">
        <v>328</v>
      </c>
      <c r="AJ66" s="176"/>
      <c r="AK66" s="176"/>
      <c r="AL66" s="182"/>
      <c r="AM66" s="223">
        <f>PRODUCT(AM65/AL65)</f>
        <v>0.29230769230769232</v>
      </c>
      <c r="AN66" s="223">
        <f>PRODUCT(AN65/AL65)</f>
        <v>1.1076923076923078</v>
      </c>
      <c r="AO66" s="176"/>
      <c r="AP66" s="176"/>
      <c r="AQ66" s="184"/>
      <c r="AR66" s="26"/>
      <c r="AS66" s="26"/>
    </row>
    <row r="67" spans="1:45" ht="15" customHeight="1" x14ac:dyDescent="0.2">
      <c r="A67" s="2"/>
      <c r="B67" s="174">
        <v>2001</v>
      </c>
      <c r="C67" s="175" t="s">
        <v>36</v>
      </c>
      <c r="D67" s="176" t="s">
        <v>95</v>
      </c>
      <c r="E67" s="175"/>
      <c r="F67" s="175">
        <v>28</v>
      </c>
      <c r="G67" s="175">
        <v>10</v>
      </c>
      <c r="H67" s="177">
        <f t="shared" si="10"/>
        <v>0.4</v>
      </c>
      <c r="I67" s="177">
        <f t="shared" si="11"/>
        <v>1.1000000000000001</v>
      </c>
      <c r="J67" s="177">
        <f t="shared" si="12"/>
        <v>1.5</v>
      </c>
      <c r="K67" s="185">
        <f t="shared" si="13"/>
        <v>5.9</v>
      </c>
      <c r="L67" s="40"/>
      <c r="M67" s="178" t="s">
        <v>222</v>
      </c>
      <c r="N67" s="175"/>
      <c r="O67" s="175"/>
      <c r="P67" s="175" t="s">
        <v>241</v>
      </c>
      <c r="Q67" s="175" t="s">
        <v>249</v>
      </c>
      <c r="R67" s="175" t="s">
        <v>224</v>
      </c>
      <c r="S67" s="175" t="s">
        <v>238</v>
      </c>
      <c r="T67" s="177"/>
      <c r="U67" s="180" t="s">
        <v>218</v>
      </c>
      <c r="V67" s="40"/>
      <c r="W67" s="174"/>
      <c r="X67" s="181"/>
      <c r="Y67" s="176"/>
      <c r="Z67" s="176"/>
      <c r="AA67" s="176"/>
      <c r="AB67" s="176"/>
      <c r="AC67" s="176"/>
      <c r="AD67" s="176"/>
      <c r="AE67" s="181"/>
      <c r="AF67" s="198"/>
      <c r="AG67" s="179"/>
      <c r="AH67" s="188"/>
      <c r="AI67" s="176"/>
      <c r="AJ67" s="176"/>
      <c r="AK67" s="176"/>
      <c r="AL67" s="176"/>
      <c r="AM67" s="181"/>
      <c r="AN67" s="176"/>
      <c r="AO67" s="176"/>
      <c r="AP67" s="176"/>
      <c r="AQ67" s="184"/>
      <c r="AR67" s="26"/>
      <c r="AS67" s="26"/>
    </row>
    <row r="68" spans="1:45" ht="15" customHeight="1" x14ac:dyDescent="0.2">
      <c r="A68" s="2"/>
      <c r="B68" s="174">
        <v>2002</v>
      </c>
      <c r="C68" s="175" t="s">
        <v>38</v>
      </c>
      <c r="D68" s="176" t="s">
        <v>95</v>
      </c>
      <c r="E68" s="175"/>
      <c r="F68" s="175">
        <v>29</v>
      </c>
      <c r="G68" s="175">
        <v>5</v>
      </c>
      <c r="H68" s="216">
        <f t="shared" si="10"/>
        <v>0.6</v>
      </c>
      <c r="I68" s="177">
        <f t="shared" si="11"/>
        <v>1</v>
      </c>
      <c r="J68" s="177">
        <f t="shared" si="12"/>
        <v>1.6</v>
      </c>
      <c r="K68" s="217">
        <f t="shared" si="13"/>
        <v>7.6</v>
      </c>
      <c r="L68" s="40"/>
      <c r="M68" s="178" t="s">
        <v>223</v>
      </c>
      <c r="N68" s="175"/>
      <c r="O68" s="175"/>
      <c r="P68" s="220" t="s">
        <v>258</v>
      </c>
      <c r="Q68" s="220" t="s">
        <v>250</v>
      </c>
      <c r="R68" s="220" t="s">
        <v>166</v>
      </c>
      <c r="S68" s="220" t="s">
        <v>239</v>
      </c>
      <c r="T68" s="216"/>
      <c r="U68" s="219" t="s">
        <v>219</v>
      </c>
      <c r="V68" s="40"/>
      <c r="W68" s="174"/>
      <c r="X68" s="181"/>
      <c r="Y68" s="176"/>
      <c r="Z68" s="176"/>
      <c r="AA68" s="176"/>
      <c r="AB68" s="176"/>
      <c r="AC68" s="176"/>
      <c r="AD68" s="176"/>
      <c r="AE68" s="181"/>
      <c r="AF68" s="198"/>
      <c r="AG68" s="179"/>
      <c r="AH68" s="188"/>
      <c r="AI68" s="176"/>
      <c r="AJ68" s="176"/>
      <c r="AK68" s="176"/>
      <c r="AL68" s="176"/>
      <c r="AM68" s="181"/>
      <c r="AN68" s="176"/>
      <c r="AO68" s="176"/>
      <c r="AP68" s="176"/>
      <c r="AQ68" s="184"/>
      <c r="AR68" s="26"/>
      <c r="AS68" s="26"/>
    </row>
    <row r="69" spans="1:45" ht="15" customHeight="1" x14ac:dyDescent="0.2">
      <c r="A69" s="2"/>
      <c r="B69" s="174">
        <v>2003</v>
      </c>
      <c r="C69" s="175" t="s">
        <v>34</v>
      </c>
      <c r="D69" s="176" t="s">
        <v>96</v>
      </c>
      <c r="E69" s="175"/>
      <c r="F69" s="175">
        <v>30</v>
      </c>
      <c r="G69" s="175"/>
      <c r="H69" s="177"/>
      <c r="I69" s="177"/>
      <c r="J69" s="177"/>
      <c r="K69" s="185"/>
      <c r="L69" s="40"/>
      <c r="M69" s="178" t="s">
        <v>225</v>
      </c>
      <c r="N69" s="175"/>
      <c r="O69" s="175"/>
      <c r="P69" s="175" t="s">
        <v>259</v>
      </c>
      <c r="Q69" s="175" t="s">
        <v>251</v>
      </c>
      <c r="R69" s="175" t="s">
        <v>218</v>
      </c>
      <c r="S69" s="175" t="s">
        <v>240</v>
      </c>
      <c r="T69" s="177"/>
      <c r="U69" s="180" t="s">
        <v>163</v>
      </c>
      <c r="V69" s="40"/>
      <c r="W69" s="174"/>
      <c r="X69" s="181"/>
      <c r="Y69" s="176"/>
      <c r="Z69" s="176"/>
      <c r="AA69" s="176"/>
      <c r="AB69" s="176"/>
      <c r="AC69" s="176"/>
      <c r="AD69" s="176"/>
      <c r="AE69" s="181"/>
      <c r="AF69" s="198"/>
      <c r="AG69" s="179"/>
      <c r="AH69" s="188"/>
      <c r="AI69" s="176"/>
      <c r="AJ69" s="176"/>
      <c r="AK69" s="176"/>
      <c r="AL69" s="176"/>
      <c r="AM69" s="181"/>
      <c r="AN69" s="176"/>
      <c r="AO69" s="176"/>
      <c r="AP69" s="176"/>
      <c r="AQ69" s="184"/>
      <c r="AR69" s="26"/>
      <c r="AS69" s="26"/>
    </row>
    <row r="70" spans="1:45" ht="15" customHeight="1" x14ac:dyDescent="0.2">
      <c r="A70" s="2"/>
      <c r="B70" s="174">
        <v>2004</v>
      </c>
      <c r="C70" s="175" t="s">
        <v>76</v>
      </c>
      <c r="D70" s="176" t="s">
        <v>96</v>
      </c>
      <c r="E70" s="175"/>
      <c r="F70" s="175">
        <v>31</v>
      </c>
      <c r="G70" s="175"/>
      <c r="H70" s="177"/>
      <c r="I70" s="177"/>
      <c r="J70" s="177"/>
      <c r="K70" s="185"/>
      <c r="L70" s="40"/>
      <c r="M70" s="178" t="s">
        <v>226</v>
      </c>
      <c r="N70" s="175"/>
      <c r="O70" s="175"/>
      <c r="P70" s="175" t="s">
        <v>237</v>
      </c>
      <c r="Q70" s="175" t="s">
        <v>252</v>
      </c>
      <c r="R70" s="175" t="s">
        <v>164</v>
      </c>
      <c r="S70" s="175" t="s">
        <v>241</v>
      </c>
      <c r="T70" s="177"/>
      <c r="U70" s="180" t="s">
        <v>163</v>
      </c>
      <c r="V70" s="40"/>
      <c r="W70" s="174"/>
      <c r="X70" s="181"/>
      <c r="Y70" s="176"/>
      <c r="Z70" s="176"/>
      <c r="AA70" s="176"/>
      <c r="AB70" s="176"/>
      <c r="AC70" s="176"/>
      <c r="AD70" s="176"/>
      <c r="AE70" s="181"/>
      <c r="AF70" s="198"/>
      <c r="AG70" s="179"/>
      <c r="AH70" s="188"/>
      <c r="AI70" s="176"/>
      <c r="AJ70" s="176"/>
      <c r="AK70" s="176"/>
      <c r="AL70" s="176"/>
      <c r="AM70" s="181"/>
      <c r="AN70" s="176"/>
      <c r="AO70" s="176"/>
      <c r="AP70" s="176"/>
      <c r="AQ70" s="184"/>
      <c r="AR70" s="26"/>
      <c r="AS70" s="26"/>
    </row>
    <row r="71" spans="1:45" ht="15" customHeight="1" x14ac:dyDescent="0.2">
      <c r="A71" s="2"/>
      <c r="B71" s="174">
        <v>2005</v>
      </c>
      <c r="C71" s="175" t="s">
        <v>39</v>
      </c>
      <c r="D71" s="176" t="s">
        <v>96</v>
      </c>
      <c r="E71" s="175"/>
      <c r="F71" s="175">
        <v>32</v>
      </c>
      <c r="G71" s="175">
        <v>7</v>
      </c>
      <c r="H71" s="177">
        <f t="shared" si="10"/>
        <v>0.42857142857142855</v>
      </c>
      <c r="I71" s="177">
        <f>PRODUCT(X19/U19)</f>
        <v>1.4285714285714286</v>
      </c>
      <c r="J71" s="177">
        <f>PRODUCT(V19+W19+X19)/U19</f>
        <v>1.8571428571428572</v>
      </c>
      <c r="K71" s="185">
        <f>PRODUCT(Y19/U19)</f>
        <v>6</v>
      </c>
      <c r="L71" s="40"/>
      <c r="M71" s="178" t="s">
        <v>227</v>
      </c>
      <c r="N71" s="175"/>
      <c r="O71" s="175"/>
      <c r="P71" s="175" t="s">
        <v>260</v>
      </c>
      <c r="Q71" s="175" t="s">
        <v>250</v>
      </c>
      <c r="R71" s="175" t="s">
        <v>167</v>
      </c>
      <c r="S71" s="175" t="s">
        <v>214</v>
      </c>
      <c r="T71" s="177"/>
      <c r="U71" s="180" t="s">
        <v>216</v>
      </c>
      <c r="V71" s="40"/>
      <c r="W71" s="174"/>
      <c r="X71" s="181"/>
      <c r="Y71" s="176"/>
      <c r="Z71" s="176"/>
      <c r="AA71" s="176"/>
      <c r="AB71" s="176"/>
      <c r="AC71" s="176"/>
      <c r="AD71" s="176"/>
      <c r="AE71" s="181"/>
      <c r="AF71" s="198"/>
      <c r="AG71" s="179"/>
      <c r="AH71" s="188"/>
      <c r="AI71" s="176"/>
      <c r="AJ71" s="176"/>
      <c r="AK71" s="176"/>
      <c r="AL71" s="176"/>
      <c r="AM71" s="181"/>
      <c r="AN71" s="176"/>
      <c r="AO71" s="176"/>
      <c r="AP71" s="176"/>
      <c r="AQ71" s="184"/>
      <c r="AR71" s="26"/>
      <c r="AS71" s="26"/>
    </row>
    <row r="72" spans="1:45" s="11" customFormat="1" ht="15" customHeight="1" x14ac:dyDescent="0.25">
      <c r="A72" s="25"/>
      <c r="B72" s="189"/>
      <c r="C72" s="190"/>
      <c r="D72" s="190"/>
      <c r="E72" s="190"/>
      <c r="F72" s="190"/>
      <c r="G72" s="190"/>
      <c r="H72" s="190"/>
      <c r="I72" s="190"/>
      <c r="J72" s="190"/>
      <c r="K72" s="191"/>
      <c r="L72" s="40"/>
      <c r="M72" s="189"/>
      <c r="N72" s="190"/>
      <c r="O72" s="190"/>
      <c r="P72" s="190"/>
      <c r="Q72" s="190"/>
      <c r="R72" s="190"/>
      <c r="S72" s="190"/>
      <c r="T72" s="190"/>
      <c r="U72" s="192"/>
      <c r="V72" s="40"/>
      <c r="W72" s="189"/>
      <c r="X72" s="190"/>
      <c r="Y72" s="190"/>
      <c r="Z72" s="190"/>
      <c r="AA72" s="190"/>
      <c r="AB72" s="190"/>
      <c r="AC72" s="190"/>
      <c r="AD72" s="190"/>
      <c r="AE72" s="190"/>
      <c r="AF72" s="190"/>
      <c r="AG72" s="190"/>
      <c r="AH72" s="191"/>
      <c r="AI72" s="190"/>
      <c r="AJ72" s="190"/>
      <c r="AK72" s="190"/>
      <c r="AL72" s="190"/>
      <c r="AM72" s="190"/>
      <c r="AN72" s="190"/>
      <c r="AO72" s="190"/>
      <c r="AP72" s="190"/>
      <c r="AQ72" s="191"/>
      <c r="AR72" s="38"/>
      <c r="AS72" s="41"/>
    </row>
    <row r="73" spans="1:45" s="11" customFormat="1" ht="15" customHeight="1" x14ac:dyDescent="0.25">
      <c r="A73" s="25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26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41"/>
    </row>
    <row r="74" spans="1:45" s="11" customFormat="1" ht="15" customHeight="1" x14ac:dyDescent="0.25">
      <c r="A74" s="25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26"/>
      <c r="AM74" s="26"/>
      <c r="AN74" s="26"/>
      <c r="AO74" s="38"/>
      <c r="AP74" s="38"/>
      <c r="AQ74" s="38"/>
      <c r="AR74" s="41"/>
      <c r="AS74" s="41"/>
    </row>
    <row r="75" spans="1:45" s="11" customFormat="1" ht="15" customHeight="1" x14ac:dyDescent="0.25">
      <c r="A75" s="25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26"/>
      <c r="AM75" s="26"/>
      <c r="AN75" s="26"/>
      <c r="AO75" s="38"/>
      <c r="AP75" s="38"/>
      <c r="AQ75" s="38"/>
      <c r="AR75" s="41"/>
      <c r="AS75" s="41"/>
    </row>
    <row r="76" spans="1:45" s="11" customFormat="1" ht="15" customHeight="1" x14ac:dyDescent="0.25">
      <c r="A76" s="25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6"/>
      <c r="AM76" s="26"/>
      <c r="AN76" s="26"/>
      <c r="AO76" s="38"/>
      <c r="AP76" s="38"/>
      <c r="AQ76" s="38"/>
      <c r="AR76" s="41"/>
      <c r="AS76" s="41"/>
    </row>
    <row r="77" spans="1:45" s="11" customFormat="1" ht="15" customHeight="1" x14ac:dyDescent="0.25">
      <c r="A77" s="2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6"/>
      <c r="AM77" s="26"/>
      <c r="AN77" s="26"/>
      <c r="AO77" s="38"/>
      <c r="AP77" s="38"/>
      <c r="AQ77" s="38"/>
      <c r="AR77" s="41"/>
      <c r="AS77" s="41"/>
    </row>
    <row r="78" spans="1:45" s="11" customFormat="1" ht="15" customHeight="1" x14ac:dyDescent="0.25">
      <c r="A78" s="25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6"/>
      <c r="AM78" s="26"/>
      <c r="AN78" s="26"/>
      <c r="AO78" s="38"/>
      <c r="AP78" s="38"/>
      <c r="AQ78" s="38"/>
      <c r="AR78" s="41"/>
      <c r="AS78" s="41"/>
    </row>
    <row r="79" spans="1:45" s="11" customFormat="1" ht="15" customHeight="1" x14ac:dyDescent="0.25">
      <c r="A79" s="25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6"/>
      <c r="AM79" s="26"/>
      <c r="AN79" s="26"/>
      <c r="AO79" s="38"/>
      <c r="AP79" s="38"/>
      <c r="AQ79" s="38"/>
      <c r="AR79" s="41"/>
      <c r="AS79" s="41"/>
    </row>
    <row r="80" spans="1:45" s="11" customFormat="1" ht="15" customHeight="1" x14ac:dyDescent="0.25">
      <c r="A80" s="2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6"/>
      <c r="AM80" s="26"/>
      <c r="AN80" s="26"/>
      <c r="AO80" s="38"/>
      <c r="AP80" s="38"/>
      <c r="AQ80" s="38"/>
      <c r="AR80" s="41"/>
      <c r="AS80" s="41"/>
    </row>
    <row r="81" spans="1:45" s="11" customFormat="1" ht="15" customHeight="1" x14ac:dyDescent="0.25">
      <c r="A81" s="2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6"/>
      <c r="AM81" s="26"/>
      <c r="AN81" s="26"/>
      <c r="AO81" s="38"/>
      <c r="AP81" s="38"/>
      <c r="AQ81" s="38"/>
      <c r="AR81" s="41"/>
      <c r="AS81" s="41"/>
    </row>
    <row r="82" spans="1:45" s="11" customFormat="1" ht="15" customHeight="1" x14ac:dyDescent="0.25">
      <c r="A82" s="2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6"/>
      <c r="AM82" s="26"/>
      <c r="AN82" s="26"/>
      <c r="AO82" s="38"/>
      <c r="AP82" s="38"/>
      <c r="AQ82" s="38"/>
      <c r="AR82" s="41"/>
      <c r="AS82" s="3"/>
    </row>
    <row r="83" spans="1:45" s="11" customFormat="1" ht="15" customHeight="1" x14ac:dyDescent="0.25">
      <c r="A83" s="2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6"/>
      <c r="AM83" s="26"/>
      <c r="AN83" s="26"/>
      <c r="AO83" s="38"/>
      <c r="AP83" s="38"/>
      <c r="AQ83" s="38"/>
      <c r="AR83" s="41"/>
      <c r="AS83" s="3"/>
    </row>
    <row r="84" spans="1:45" s="11" customFormat="1" ht="15" customHeight="1" x14ac:dyDescent="0.25">
      <c r="A84" s="2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6"/>
      <c r="AM84" s="26"/>
      <c r="AN84" s="26"/>
      <c r="AO84" s="38"/>
      <c r="AP84" s="38"/>
      <c r="AQ84" s="38"/>
      <c r="AR84" s="41"/>
      <c r="AS84" s="3"/>
    </row>
    <row r="85" spans="1:45" s="11" customFormat="1" ht="15" customHeight="1" x14ac:dyDescent="0.25">
      <c r="A85" s="2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6"/>
      <c r="AM85" s="26"/>
      <c r="AN85" s="26"/>
      <c r="AO85" s="38"/>
      <c r="AP85" s="38"/>
      <c r="AQ85" s="38"/>
      <c r="AR85" s="41"/>
      <c r="AS85" s="3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6"/>
      <c r="AM86" s="26"/>
      <c r="AN86" s="26"/>
      <c r="AO86" s="38"/>
      <c r="AP86" s="38"/>
      <c r="AQ86" s="38"/>
      <c r="AR86" s="41"/>
      <c r="AS86" s="3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6"/>
      <c r="AM87" s="26"/>
      <c r="AN87" s="26"/>
      <c r="AO87" s="38"/>
      <c r="AP87" s="38"/>
      <c r="AQ87" s="38"/>
      <c r="AR87" s="41"/>
      <c r="AS87" s="3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M88" s="26"/>
      <c r="AN88" s="26"/>
      <c r="AO88" s="38"/>
      <c r="AP88" s="38"/>
      <c r="AQ88" s="38"/>
      <c r="AR88" s="41"/>
      <c r="AS88" s="3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M89" s="26"/>
      <c r="AN89" s="26"/>
      <c r="AO89" s="38"/>
      <c r="AP89" s="38"/>
      <c r="AQ89" s="38"/>
      <c r="AR89" s="41"/>
      <c r="AS89" s="3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6"/>
      <c r="AM90" s="26"/>
      <c r="AN90" s="26"/>
      <c r="AO90" s="38"/>
      <c r="AP90" s="38"/>
      <c r="AQ90" s="38"/>
      <c r="AR90" s="41"/>
      <c r="AS90" s="3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3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0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3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0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3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0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3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0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3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0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3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0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0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0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0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0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0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0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0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0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0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0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0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0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0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41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41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6"/>
      <c r="P168" s="26"/>
      <c r="Q168" s="26"/>
      <c r="R168" s="26"/>
      <c r="S168" s="26"/>
      <c r="T168" s="26"/>
      <c r="U168" s="38"/>
      <c r="V168" s="40"/>
      <c r="W168" s="38"/>
      <c r="X168" s="38"/>
      <c r="Y168" s="26"/>
      <c r="Z168" s="26"/>
      <c r="AA168" s="26"/>
      <c r="AB168" s="26"/>
      <c r="AC168" s="26"/>
      <c r="AD168" s="26"/>
      <c r="AE168" s="26"/>
      <c r="AF168" s="26"/>
      <c r="AG168" s="26"/>
      <c r="AH168" s="59"/>
      <c r="AI168" s="38"/>
      <c r="AJ168" s="38"/>
      <c r="AK168" s="26"/>
      <c r="AL168" s="26"/>
      <c r="AM168" s="26"/>
      <c r="AN168" s="26"/>
      <c r="AO168" s="26"/>
      <c r="AP168" s="26"/>
      <c r="AQ168" s="26"/>
      <c r="AR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6"/>
      <c r="P169" s="26"/>
      <c r="Q169" s="26"/>
      <c r="R169" s="26"/>
      <c r="S169" s="26"/>
      <c r="T169" s="26"/>
      <c r="U169" s="38"/>
      <c r="V169" s="40"/>
      <c r="W169" s="38"/>
      <c r="X169" s="38"/>
      <c r="Y169" s="26"/>
      <c r="Z169" s="26"/>
      <c r="AA169" s="26"/>
      <c r="AB169" s="26"/>
      <c r="AC169" s="26"/>
      <c r="AD169" s="26"/>
      <c r="AE169" s="26"/>
      <c r="AF169" s="26"/>
      <c r="AG169" s="26"/>
      <c r="AH169" s="59"/>
      <c r="AI169" s="38"/>
      <c r="AJ169" s="38"/>
      <c r="AK169" s="26"/>
      <c r="AL169" s="26"/>
      <c r="AM169" s="26"/>
      <c r="AN169" s="26"/>
      <c r="AO169" s="26"/>
      <c r="AP169" s="26"/>
      <c r="AQ169" s="26"/>
      <c r="AR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6"/>
      <c r="P170" s="26"/>
      <c r="Q170" s="26"/>
      <c r="R170" s="26"/>
      <c r="S170" s="26"/>
      <c r="T170" s="26"/>
      <c r="U170" s="38"/>
      <c r="V170" s="40"/>
      <c r="W170" s="38"/>
      <c r="X170" s="38"/>
      <c r="Y170" s="26"/>
      <c r="Z170" s="26"/>
      <c r="AA170" s="26"/>
      <c r="AB170" s="26"/>
      <c r="AC170" s="26"/>
      <c r="AD170" s="26"/>
      <c r="AE170" s="26"/>
      <c r="AF170" s="26"/>
      <c r="AG170" s="26"/>
      <c r="AH170" s="59"/>
      <c r="AI170" s="38"/>
      <c r="AJ170" s="38"/>
      <c r="AK170" s="26"/>
      <c r="AL170" s="26"/>
      <c r="AM170" s="26"/>
      <c r="AN170" s="26"/>
      <c r="AO170" s="26"/>
      <c r="AP170" s="26"/>
      <c r="AQ170" s="26"/>
      <c r="AR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6"/>
      <c r="P171" s="26"/>
      <c r="Q171" s="26"/>
      <c r="R171" s="26"/>
      <c r="S171" s="26"/>
      <c r="T171" s="26"/>
      <c r="U171" s="38"/>
      <c r="V171" s="40"/>
      <c r="W171" s="38"/>
      <c r="X171" s="38"/>
      <c r="Y171" s="26"/>
      <c r="Z171" s="26"/>
      <c r="AA171" s="26"/>
      <c r="AB171" s="26"/>
      <c r="AC171" s="26"/>
      <c r="AD171" s="26"/>
      <c r="AE171" s="26"/>
      <c r="AF171" s="26"/>
      <c r="AG171" s="26"/>
      <c r="AH171" s="59"/>
      <c r="AI171" s="38"/>
      <c r="AJ171" s="38"/>
      <c r="AK171" s="26"/>
      <c r="AL171" s="26"/>
      <c r="AM171" s="26"/>
      <c r="AN171" s="26"/>
      <c r="AO171" s="26"/>
      <c r="AP171" s="26"/>
      <c r="AQ171" s="26"/>
      <c r="AR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6"/>
      <c r="P172" s="26"/>
      <c r="Q172" s="26"/>
      <c r="R172" s="26"/>
      <c r="S172" s="26"/>
      <c r="T172" s="26"/>
      <c r="U172" s="38"/>
      <c r="V172" s="40"/>
      <c r="W172" s="38"/>
      <c r="X172" s="38"/>
      <c r="Y172" s="26"/>
      <c r="Z172" s="26"/>
      <c r="AA172" s="26"/>
      <c r="AB172" s="26"/>
      <c r="AC172" s="26"/>
      <c r="AD172" s="26"/>
      <c r="AE172" s="26"/>
      <c r="AF172" s="26"/>
      <c r="AG172" s="26"/>
      <c r="AH172" s="59"/>
      <c r="AI172" s="38"/>
      <c r="AJ172" s="38"/>
      <c r="AK172" s="26"/>
      <c r="AL172" s="26"/>
      <c r="AM172" s="26"/>
      <c r="AN172" s="26"/>
      <c r="AO172" s="26"/>
      <c r="AP172" s="26"/>
      <c r="AQ172" s="26"/>
      <c r="AR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6"/>
      <c r="P173" s="26"/>
      <c r="Q173" s="26"/>
      <c r="R173" s="26"/>
      <c r="S173" s="26"/>
      <c r="T173" s="26"/>
      <c r="U173" s="38"/>
      <c r="V173" s="40"/>
      <c r="W173" s="38"/>
      <c r="X173" s="38"/>
      <c r="Y173" s="26"/>
      <c r="Z173" s="26"/>
      <c r="AA173" s="26"/>
      <c r="AB173" s="26"/>
      <c r="AC173" s="26"/>
      <c r="AD173" s="26"/>
      <c r="AE173" s="26"/>
      <c r="AF173" s="26"/>
      <c r="AG173" s="26"/>
      <c r="AH173" s="59"/>
      <c r="AI173" s="38"/>
      <c r="AJ173" s="38"/>
      <c r="AK173" s="26"/>
      <c r="AL173" s="26"/>
      <c r="AM173" s="26"/>
      <c r="AN173" s="26"/>
      <c r="AO173" s="26"/>
      <c r="AP173" s="26"/>
      <c r="AQ173" s="26"/>
      <c r="AR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6"/>
      <c r="P174" s="26"/>
      <c r="Q174" s="26"/>
      <c r="R174" s="26"/>
      <c r="S174" s="26"/>
      <c r="T174" s="26"/>
      <c r="U174" s="38"/>
      <c r="V174" s="40"/>
      <c r="W174" s="38"/>
      <c r="X174" s="38"/>
      <c r="Y174" s="26"/>
      <c r="Z174" s="26"/>
      <c r="AA174" s="26"/>
      <c r="AB174" s="26"/>
      <c r="AC174" s="26"/>
      <c r="AD174" s="26"/>
      <c r="AE174" s="26"/>
      <c r="AF174" s="26"/>
      <c r="AG174" s="26"/>
      <c r="AH174" s="59"/>
      <c r="AI174" s="38"/>
      <c r="AJ174" s="38"/>
      <c r="AK174" s="26"/>
      <c r="AL174" s="26"/>
      <c r="AM174" s="26"/>
      <c r="AN174" s="26"/>
      <c r="AO174" s="26"/>
      <c r="AP174" s="26"/>
      <c r="AQ174" s="26"/>
      <c r="AR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6"/>
      <c r="P175" s="26"/>
      <c r="Q175" s="26"/>
      <c r="R175" s="26"/>
      <c r="S175" s="26"/>
      <c r="T175" s="26"/>
      <c r="U175" s="38"/>
      <c r="V175" s="40"/>
      <c r="W175" s="38"/>
      <c r="X175" s="38"/>
      <c r="Y175" s="26"/>
      <c r="Z175" s="26"/>
      <c r="AA175" s="26"/>
      <c r="AB175" s="26"/>
      <c r="AC175" s="26"/>
      <c r="AD175" s="26"/>
      <c r="AE175" s="26"/>
      <c r="AF175" s="26"/>
      <c r="AG175" s="26"/>
      <c r="AH175" s="59"/>
      <c r="AI175" s="38"/>
      <c r="AJ175" s="38"/>
      <c r="AK175" s="26"/>
      <c r="AL175" s="26"/>
      <c r="AM175" s="26"/>
      <c r="AN175" s="26"/>
      <c r="AO175" s="26"/>
      <c r="AP175" s="26"/>
      <c r="AQ175" s="26"/>
      <c r="AR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6"/>
      <c r="P176" s="26"/>
      <c r="Q176" s="26"/>
      <c r="R176" s="26"/>
      <c r="S176" s="26"/>
      <c r="T176" s="26"/>
      <c r="U176" s="38"/>
      <c r="V176" s="40"/>
      <c r="W176" s="38"/>
      <c r="X176" s="38"/>
      <c r="Y176" s="26"/>
      <c r="Z176" s="26"/>
      <c r="AA176" s="26"/>
      <c r="AB176" s="26"/>
      <c r="AC176" s="26"/>
      <c r="AD176" s="26"/>
      <c r="AE176" s="26"/>
      <c r="AF176" s="26"/>
      <c r="AG176" s="26"/>
      <c r="AH176" s="59"/>
      <c r="AI176" s="38"/>
      <c r="AJ176" s="38"/>
      <c r="AK176" s="26"/>
      <c r="AL176" s="26"/>
      <c r="AM176" s="26"/>
      <c r="AN176" s="26"/>
      <c r="AO176" s="26"/>
      <c r="AP176" s="26"/>
      <c r="AQ176" s="26"/>
      <c r="AR176" s="3"/>
    </row>
    <row r="177" spans="1:4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6"/>
      <c r="P177" s="26"/>
      <c r="Q177" s="26"/>
      <c r="R177" s="26"/>
      <c r="S177" s="26"/>
      <c r="T177" s="26"/>
      <c r="U177" s="38"/>
      <c r="V177" s="40"/>
      <c r="W177" s="38"/>
      <c r="X177" s="38"/>
      <c r="Y177" s="26"/>
      <c r="Z177" s="26"/>
      <c r="AA177" s="26"/>
      <c r="AB177" s="26"/>
      <c r="AC177" s="26"/>
      <c r="AD177" s="26"/>
      <c r="AE177" s="26"/>
      <c r="AF177" s="26"/>
      <c r="AG177" s="26"/>
      <c r="AH177" s="59"/>
      <c r="AI177" s="38"/>
      <c r="AJ177" s="38"/>
      <c r="AK177" s="26"/>
      <c r="AL177" s="26"/>
      <c r="AM177" s="26"/>
      <c r="AN177" s="26"/>
      <c r="AO177" s="26"/>
      <c r="AP177" s="26"/>
      <c r="AQ177" s="26"/>
      <c r="AR177" s="3"/>
    </row>
    <row r="178" spans="1:4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6"/>
      <c r="P178" s="26"/>
      <c r="Q178" s="26"/>
      <c r="R178" s="26"/>
      <c r="S178" s="26"/>
      <c r="T178" s="26"/>
      <c r="U178" s="38"/>
      <c r="V178" s="40"/>
      <c r="W178" s="38"/>
      <c r="X178" s="38"/>
      <c r="Y178" s="26"/>
      <c r="Z178" s="26"/>
      <c r="AA178" s="26"/>
      <c r="AB178" s="26"/>
      <c r="AC178" s="26"/>
      <c r="AD178" s="26"/>
      <c r="AE178" s="26"/>
      <c r="AF178" s="26"/>
      <c r="AG178" s="26"/>
      <c r="AH178" s="59"/>
      <c r="AI178" s="38"/>
      <c r="AJ178" s="38"/>
      <c r="AK178" s="26"/>
      <c r="AL178" s="26"/>
      <c r="AM178" s="26"/>
      <c r="AN178" s="26"/>
      <c r="AO178" s="26"/>
      <c r="AP178" s="26"/>
      <c r="AQ178" s="26"/>
      <c r="AR178" s="3"/>
    </row>
    <row r="179" spans="1:4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6"/>
      <c r="P179" s="26"/>
      <c r="Q179" s="26"/>
      <c r="R179" s="26"/>
      <c r="S179" s="26"/>
      <c r="T179" s="26"/>
      <c r="U179" s="38"/>
      <c r="V179" s="40"/>
      <c r="W179" s="38"/>
      <c r="X179" s="38"/>
      <c r="Y179" s="26"/>
      <c r="Z179" s="26"/>
      <c r="AA179" s="26"/>
      <c r="AB179" s="26"/>
      <c r="AC179" s="26"/>
      <c r="AD179" s="26"/>
      <c r="AE179" s="26"/>
      <c r="AF179" s="26"/>
      <c r="AG179" s="26"/>
      <c r="AH179" s="59"/>
      <c r="AI179" s="38"/>
      <c r="AJ179" s="38"/>
      <c r="AK179" s="26"/>
      <c r="AL179" s="26"/>
      <c r="AM179" s="26"/>
      <c r="AN179" s="26"/>
      <c r="AO179" s="26"/>
      <c r="AP179" s="26"/>
      <c r="AQ179" s="26"/>
      <c r="AR179" s="3"/>
    </row>
    <row r="180" spans="1:4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0"/>
      <c r="AG180" s="38"/>
      <c r="AH180" s="38"/>
      <c r="AI180" s="38"/>
      <c r="AJ180" s="38"/>
      <c r="AK180" s="38"/>
      <c r="AL180" s="26"/>
      <c r="AM180" s="26"/>
      <c r="AN180" s="26"/>
      <c r="AO180" s="38"/>
      <c r="AP180" s="38"/>
      <c r="AQ180" s="38"/>
      <c r="AR180" s="41"/>
      <c r="AS180" s="3"/>
    </row>
    <row r="181" spans="1:4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0"/>
      <c r="AG181" s="38"/>
      <c r="AH181" s="38"/>
      <c r="AI181" s="38"/>
      <c r="AJ181" s="38"/>
      <c r="AK181" s="38"/>
      <c r="AL181" s="26"/>
      <c r="AM181" s="26"/>
      <c r="AN181" s="26"/>
      <c r="AO181" s="38"/>
      <c r="AP181" s="38"/>
      <c r="AQ181" s="38"/>
      <c r="AR181" s="41"/>
      <c r="AS181" s="3"/>
    </row>
    <row r="182" spans="1:4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0"/>
      <c r="AG182" s="38"/>
      <c r="AH182" s="38"/>
      <c r="AI182" s="38"/>
      <c r="AJ182" s="38"/>
      <c r="AK182" s="38"/>
      <c r="AL182" s="26"/>
      <c r="AM182" s="26"/>
      <c r="AN182" s="26"/>
      <c r="AO182" s="38"/>
      <c r="AP182" s="38"/>
      <c r="AQ182" s="38"/>
      <c r="AR182" s="41"/>
      <c r="AS182" s="3"/>
    </row>
    <row r="183" spans="1:4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0"/>
      <c r="AG183" s="38"/>
      <c r="AH183" s="38"/>
      <c r="AI183" s="38"/>
      <c r="AJ183" s="38"/>
      <c r="AK183" s="38"/>
      <c r="AL183" s="26"/>
      <c r="AM183" s="26"/>
      <c r="AN183" s="26"/>
      <c r="AO183" s="38"/>
      <c r="AP183" s="38"/>
      <c r="AQ183" s="38"/>
      <c r="AR183" s="41"/>
      <c r="AS183" s="3"/>
    </row>
    <row r="184" spans="1:4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0"/>
      <c r="AG184" s="38"/>
      <c r="AH184" s="38"/>
      <c r="AI184" s="38"/>
      <c r="AJ184" s="38"/>
      <c r="AK184" s="38"/>
      <c r="AL184" s="26"/>
      <c r="AM184" s="26"/>
      <c r="AN184" s="26"/>
      <c r="AO184" s="38"/>
      <c r="AP184" s="38"/>
      <c r="AQ184" s="38"/>
      <c r="AR184" s="41"/>
      <c r="AS184" s="3"/>
    </row>
    <row r="185" spans="1:4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0"/>
      <c r="AG185" s="38"/>
      <c r="AH185" s="38"/>
      <c r="AI185" s="38"/>
      <c r="AJ185" s="38"/>
      <c r="AK185" s="38"/>
      <c r="AL185" s="26"/>
      <c r="AM185" s="26"/>
      <c r="AN185" s="26"/>
      <c r="AO185" s="38"/>
      <c r="AP185" s="38"/>
      <c r="AQ185" s="38"/>
      <c r="AR185" s="41"/>
      <c r="AS185" s="3"/>
    </row>
    <row r="186" spans="1:4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0"/>
      <c r="AG186" s="38"/>
      <c r="AH186" s="38"/>
      <c r="AI186" s="38"/>
      <c r="AJ186" s="38"/>
      <c r="AK186" s="38"/>
      <c r="AL186" s="26"/>
      <c r="AM186" s="26"/>
      <c r="AN186" s="26"/>
      <c r="AO186" s="38"/>
      <c r="AP186" s="38"/>
      <c r="AQ186" s="38"/>
      <c r="AR186" s="41"/>
      <c r="AS186" s="3"/>
    </row>
    <row r="187" spans="1:45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0"/>
      <c r="AG187" s="38"/>
      <c r="AH187" s="38"/>
      <c r="AI187" s="38"/>
      <c r="AJ187" s="38"/>
      <c r="AK187" s="38"/>
      <c r="AL187" s="26"/>
      <c r="AM187" s="26"/>
      <c r="AN187" s="26"/>
      <c r="AO187" s="38"/>
      <c r="AP187" s="38"/>
      <c r="AQ187" s="38"/>
      <c r="AR187" s="41"/>
      <c r="AS187" s="3"/>
    </row>
    <row r="188" spans="1:45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0"/>
      <c r="AG188" s="38"/>
      <c r="AH188" s="38"/>
      <c r="AI188" s="38"/>
      <c r="AJ188" s="38"/>
      <c r="AK188" s="38"/>
      <c r="AL188" s="26"/>
      <c r="AM188" s="26"/>
      <c r="AN188" s="26"/>
      <c r="AO188" s="38"/>
      <c r="AP188" s="38"/>
      <c r="AQ188" s="38"/>
      <c r="AR188" s="41"/>
      <c r="AS188" s="3"/>
    </row>
    <row r="189" spans="1:45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0"/>
      <c r="AG189" s="38"/>
      <c r="AH189" s="38"/>
      <c r="AI189" s="38"/>
      <c r="AJ189" s="38"/>
      <c r="AK189" s="38"/>
      <c r="AL189" s="26"/>
      <c r="AM189" s="26"/>
      <c r="AN189" s="26"/>
      <c r="AO189" s="38"/>
      <c r="AP189" s="38"/>
      <c r="AQ189" s="38"/>
      <c r="AR189" s="41"/>
      <c r="AS189" s="3"/>
    </row>
    <row r="190" spans="1:45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0"/>
      <c r="AG190" s="38"/>
      <c r="AH190" s="38"/>
      <c r="AI190" s="38"/>
      <c r="AJ190" s="38"/>
      <c r="AK190" s="38"/>
      <c r="AL190" s="26"/>
      <c r="AM190" s="26"/>
      <c r="AN190" s="26"/>
      <c r="AO190" s="38"/>
      <c r="AP190" s="38"/>
      <c r="AQ190" s="38"/>
      <c r="AR190" s="41"/>
      <c r="AS190" s="3"/>
    </row>
    <row r="191" spans="1:45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0"/>
      <c r="AG191" s="38"/>
      <c r="AH191" s="38"/>
      <c r="AI191" s="38"/>
      <c r="AJ191" s="38"/>
      <c r="AK191" s="38"/>
      <c r="AL191" s="26"/>
      <c r="AM191" s="26"/>
      <c r="AN191" s="26"/>
      <c r="AO191" s="38"/>
      <c r="AP191" s="38"/>
      <c r="AQ191" s="38"/>
      <c r="AR191" s="41"/>
      <c r="AS191" s="3"/>
    </row>
    <row r="192" spans="1:45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0"/>
      <c r="AG192" s="38"/>
      <c r="AH192" s="38"/>
      <c r="AI192" s="38"/>
      <c r="AJ192" s="38"/>
      <c r="AK192" s="38"/>
      <c r="AL192" s="26"/>
      <c r="AM192" s="26"/>
      <c r="AN192" s="26"/>
      <c r="AO192" s="38"/>
      <c r="AP192" s="38"/>
      <c r="AQ192" s="38"/>
      <c r="AR192" s="41"/>
      <c r="AS192" s="3"/>
    </row>
    <row r="193" spans="1:45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0"/>
      <c r="AG193" s="38"/>
      <c r="AH193" s="38"/>
      <c r="AI193" s="38"/>
      <c r="AJ193" s="38"/>
      <c r="AK193" s="38"/>
      <c r="AL193" s="26"/>
      <c r="AM193" s="26"/>
      <c r="AN193" s="26"/>
      <c r="AO193" s="38"/>
      <c r="AP193" s="38"/>
      <c r="AQ193" s="38"/>
      <c r="AR193" s="41"/>
      <c r="AS193" s="3"/>
    </row>
    <row r="194" spans="1:45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0"/>
      <c r="AG194" s="38"/>
      <c r="AH194" s="38"/>
      <c r="AI194" s="38"/>
      <c r="AJ194" s="38"/>
      <c r="AK194" s="38"/>
      <c r="AL194" s="26"/>
      <c r="AM194" s="26"/>
      <c r="AN194" s="26"/>
      <c r="AO194" s="38"/>
      <c r="AP194" s="38"/>
      <c r="AQ194" s="38"/>
      <c r="AR194" s="41"/>
      <c r="AS194" s="3"/>
    </row>
    <row r="195" spans="1:45" s="11" customFormat="1" ht="15" customHeight="1" x14ac:dyDescent="0.25">
      <c r="A195" s="2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0"/>
      <c r="AG195" s="38"/>
      <c r="AH195" s="38"/>
      <c r="AI195" s="38"/>
      <c r="AJ195" s="38"/>
      <c r="AK195" s="38"/>
      <c r="AL195" s="26"/>
      <c r="AM195" s="26"/>
      <c r="AN195" s="26"/>
      <c r="AO195" s="38"/>
      <c r="AP195" s="38"/>
      <c r="AQ195" s="38"/>
      <c r="AR195" s="41"/>
      <c r="AS195" s="3"/>
    </row>
    <row r="196" spans="1:45" s="11" customFormat="1" ht="15" customHeight="1" x14ac:dyDescent="0.25">
      <c r="A196" s="25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40"/>
      <c r="AG196" s="38"/>
      <c r="AH196" s="38"/>
      <c r="AI196" s="38"/>
      <c r="AJ196" s="38"/>
      <c r="AK196" s="38"/>
      <c r="AL196" s="26"/>
      <c r="AM196" s="26"/>
      <c r="AN196" s="26"/>
      <c r="AO196" s="38"/>
      <c r="AP196" s="38"/>
      <c r="AQ196" s="38"/>
      <c r="AR196" s="41"/>
      <c r="AS196" s="3"/>
    </row>
    <row r="197" spans="1:45" s="11" customFormat="1" ht="15" customHeight="1" x14ac:dyDescent="0.25">
      <c r="A197" s="25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40"/>
      <c r="AG197" s="38"/>
      <c r="AH197" s="38"/>
      <c r="AI197" s="38"/>
      <c r="AJ197" s="38"/>
      <c r="AK197" s="38"/>
      <c r="AL197" s="26"/>
      <c r="AM197" s="26"/>
      <c r="AN197" s="26"/>
      <c r="AO197" s="38"/>
      <c r="AP197" s="38"/>
      <c r="AQ197" s="38"/>
      <c r="AR197" s="41"/>
      <c r="AS197" s="3"/>
    </row>
    <row r="198" spans="1:45" s="11" customFormat="1" ht="15" customHeight="1" x14ac:dyDescent="0.25">
      <c r="A198" s="25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40"/>
      <c r="AG198" s="38"/>
      <c r="AH198" s="38"/>
      <c r="AI198" s="38"/>
      <c r="AJ198" s="38"/>
      <c r="AK198" s="38"/>
      <c r="AL198" s="26"/>
      <c r="AM198" s="26"/>
      <c r="AN198" s="26"/>
      <c r="AO198" s="38"/>
      <c r="AP198" s="38"/>
      <c r="AQ198" s="38"/>
      <c r="AR198" s="41"/>
      <c r="AS198" s="3"/>
    </row>
    <row r="199" spans="1:45" s="11" customFormat="1" ht="15" customHeight="1" x14ac:dyDescent="0.25">
      <c r="A199" s="25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40"/>
      <c r="AG199" s="38"/>
      <c r="AH199" s="38"/>
      <c r="AI199" s="38"/>
      <c r="AJ199" s="38"/>
      <c r="AK199" s="38"/>
      <c r="AL199" s="26"/>
      <c r="AM199" s="26"/>
      <c r="AN199" s="26"/>
      <c r="AO199" s="38"/>
      <c r="AP199" s="38"/>
      <c r="AQ199" s="38"/>
      <c r="AR199" s="41"/>
      <c r="AS199" s="3"/>
    </row>
  </sheetData>
  <sortState ref="D70:X82">
    <sortCondition ref="D7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34" t="s">
        <v>93</v>
      </c>
      <c r="C1" s="6"/>
      <c r="D1" s="7"/>
      <c r="E1" s="110" t="s">
        <v>94</v>
      </c>
      <c r="F1" s="143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43"/>
      <c r="AB1" s="143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12" t="s">
        <v>147</v>
      </c>
      <c r="C2" s="70"/>
      <c r="D2" s="113"/>
      <c r="E2" s="15" t="s">
        <v>13</v>
      </c>
      <c r="F2" s="16"/>
      <c r="G2" s="16"/>
      <c r="H2" s="16"/>
      <c r="I2" s="22"/>
      <c r="J2" s="17"/>
      <c r="K2" s="87"/>
      <c r="L2" s="24" t="s">
        <v>174</v>
      </c>
      <c r="M2" s="16"/>
      <c r="N2" s="16"/>
      <c r="O2" s="23"/>
      <c r="P2" s="21"/>
      <c r="Q2" s="24" t="s">
        <v>175</v>
      </c>
      <c r="R2" s="16"/>
      <c r="S2" s="16"/>
      <c r="T2" s="16"/>
      <c r="U2" s="22"/>
      <c r="V2" s="23"/>
      <c r="W2" s="21"/>
      <c r="X2" s="144" t="s">
        <v>176</v>
      </c>
      <c r="Y2" s="145"/>
      <c r="Z2" s="146"/>
      <c r="AA2" s="15" t="s">
        <v>13</v>
      </c>
      <c r="AB2" s="16"/>
      <c r="AC2" s="16"/>
      <c r="AD2" s="16"/>
      <c r="AE2" s="22"/>
      <c r="AF2" s="17"/>
      <c r="AG2" s="87"/>
      <c r="AH2" s="24" t="s">
        <v>177</v>
      </c>
      <c r="AI2" s="16"/>
      <c r="AJ2" s="16"/>
      <c r="AK2" s="23"/>
      <c r="AL2" s="21"/>
      <c r="AM2" s="24" t="s">
        <v>175</v>
      </c>
      <c r="AN2" s="16"/>
      <c r="AO2" s="16"/>
      <c r="AP2" s="16"/>
      <c r="AQ2" s="22"/>
      <c r="AR2" s="23"/>
      <c r="AS2" s="147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47"/>
      <c r="L3" s="20" t="s">
        <v>5</v>
      </c>
      <c r="M3" s="20" t="s">
        <v>6</v>
      </c>
      <c r="N3" s="20" t="s">
        <v>56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47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47"/>
      <c r="AH3" s="20" t="s">
        <v>5</v>
      </c>
      <c r="AI3" s="20" t="s">
        <v>6</v>
      </c>
      <c r="AJ3" s="20" t="s">
        <v>56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47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/>
      <c r="C4" s="31"/>
      <c r="D4" s="34"/>
      <c r="E4" s="27"/>
      <c r="F4" s="27"/>
      <c r="G4" s="27"/>
      <c r="H4" s="28"/>
      <c r="I4" s="27"/>
      <c r="J4" s="32"/>
      <c r="K4" s="26"/>
      <c r="L4" s="20"/>
      <c r="M4" s="20"/>
      <c r="N4" s="20"/>
      <c r="O4" s="20"/>
      <c r="P4" s="26"/>
      <c r="Q4" s="27"/>
      <c r="R4" s="27"/>
      <c r="S4" s="28"/>
      <c r="T4" s="27"/>
      <c r="U4" s="27"/>
      <c r="V4" s="148"/>
      <c r="W4" s="30"/>
      <c r="X4" s="27">
        <v>1990</v>
      </c>
      <c r="Y4" s="27" t="s">
        <v>57</v>
      </c>
      <c r="Z4" s="106" t="s">
        <v>182</v>
      </c>
      <c r="AA4" s="27">
        <v>9</v>
      </c>
      <c r="AB4" s="27">
        <v>0</v>
      </c>
      <c r="AC4" s="27">
        <v>6</v>
      </c>
      <c r="AD4" s="27">
        <v>3</v>
      </c>
      <c r="AE4" s="27"/>
      <c r="AF4" s="29"/>
      <c r="AG4" s="26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149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/>
      <c r="C5" s="31"/>
      <c r="D5" s="34"/>
      <c r="E5" s="27"/>
      <c r="F5" s="27"/>
      <c r="G5" s="27"/>
      <c r="H5" s="28"/>
      <c r="I5" s="27"/>
      <c r="J5" s="32"/>
      <c r="K5" s="26"/>
      <c r="L5" s="20"/>
      <c r="M5" s="20"/>
      <c r="N5" s="20"/>
      <c r="O5" s="20"/>
      <c r="P5" s="26"/>
      <c r="Q5" s="27"/>
      <c r="R5" s="27"/>
      <c r="S5" s="28"/>
      <c r="T5" s="27"/>
      <c r="U5" s="27"/>
      <c r="V5" s="148"/>
      <c r="W5" s="30"/>
      <c r="X5" s="27">
        <v>1991</v>
      </c>
      <c r="Y5" s="27" t="s">
        <v>38</v>
      </c>
      <c r="Z5" s="106" t="s">
        <v>182</v>
      </c>
      <c r="AA5" s="27">
        <v>17</v>
      </c>
      <c r="AB5" s="27">
        <v>1</v>
      </c>
      <c r="AC5" s="27">
        <v>7</v>
      </c>
      <c r="AD5" s="27">
        <v>8</v>
      </c>
      <c r="AE5" s="27"/>
      <c r="AF5" s="29"/>
      <c r="AG5" s="26"/>
      <c r="AH5" s="20"/>
      <c r="AI5" s="20"/>
      <c r="AJ5" s="20"/>
      <c r="AK5" s="20"/>
      <c r="AL5" s="26"/>
      <c r="AM5" s="27"/>
      <c r="AN5" s="27"/>
      <c r="AO5" s="27"/>
      <c r="AP5" s="27"/>
      <c r="AQ5" s="27"/>
      <c r="AR5" s="149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/>
      <c r="C6" s="31"/>
      <c r="D6" s="34"/>
      <c r="E6" s="27"/>
      <c r="F6" s="27"/>
      <c r="G6" s="27"/>
      <c r="H6" s="28"/>
      <c r="I6" s="27"/>
      <c r="J6" s="32"/>
      <c r="K6" s="26"/>
      <c r="L6" s="20"/>
      <c r="M6" s="20"/>
      <c r="N6" s="20"/>
      <c r="O6" s="20"/>
      <c r="P6" s="26"/>
      <c r="Q6" s="27"/>
      <c r="R6" s="27"/>
      <c r="S6" s="28"/>
      <c r="T6" s="27"/>
      <c r="U6" s="27"/>
      <c r="V6" s="148"/>
      <c r="W6" s="30"/>
      <c r="X6" s="27">
        <v>1992</v>
      </c>
      <c r="Y6" s="27" t="s">
        <v>57</v>
      </c>
      <c r="Z6" s="106" t="s">
        <v>182</v>
      </c>
      <c r="AA6" s="27">
        <v>20</v>
      </c>
      <c r="AB6" s="27">
        <v>0</v>
      </c>
      <c r="AC6" s="27">
        <v>9</v>
      </c>
      <c r="AD6" s="27">
        <v>31</v>
      </c>
      <c r="AE6" s="27"/>
      <c r="AF6" s="29"/>
      <c r="AG6" s="26"/>
      <c r="AH6" s="20"/>
      <c r="AI6" s="20"/>
      <c r="AJ6" s="20"/>
      <c r="AK6" s="20"/>
      <c r="AL6" s="26"/>
      <c r="AM6" s="27"/>
      <c r="AN6" s="27"/>
      <c r="AO6" s="27"/>
      <c r="AP6" s="27"/>
      <c r="AQ6" s="27"/>
      <c r="AR6" s="149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7"/>
      <c r="C7" s="31"/>
      <c r="D7" s="34"/>
      <c r="E7" s="27"/>
      <c r="F7" s="27"/>
      <c r="G7" s="27"/>
      <c r="H7" s="28"/>
      <c r="I7" s="27"/>
      <c r="J7" s="32"/>
      <c r="K7" s="26"/>
      <c r="L7" s="20"/>
      <c r="M7" s="20"/>
      <c r="N7" s="20"/>
      <c r="O7" s="20"/>
      <c r="P7" s="26"/>
      <c r="Q7" s="27"/>
      <c r="R7" s="27"/>
      <c r="S7" s="28"/>
      <c r="T7" s="27"/>
      <c r="U7" s="27"/>
      <c r="V7" s="148"/>
      <c r="W7" s="30"/>
      <c r="X7" s="27"/>
      <c r="Y7" s="27"/>
      <c r="Z7" s="5"/>
      <c r="AA7" s="27"/>
      <c r="AB7" s="27"/>
      <c r="AC7" s="27"/>
      <c r="AD7" s="27"/>
      <c r="AE7" s="27"/>
      <c r="AF7" s="29"/>
      <c r="AG7" s="26"/>
      <c r="AH7" s="20"/>
      <c r="AI7" s="20"/>
      <c r="AJ7" s="20"/>
      <c r="AK7" s="20"/>
      <c r="AL7" s="26"/>
      <c r="AM7" s="27"/>
      <c r="AN7" s="27"/>
      <c r="AO7" s="27"/>
      <c r="AP7" s="27"/>
      <c r="AQ7" s="27"/>
      <c r="AR7" s="149"/>
      <c r="AS7" s="1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7">
        <v>2003</v>
      </c>
      <c r="C8" s="31" t="s">
        <v>34</v>
      </c>
      <c r="D8" s="34" t="s">
        <v>96</v>
      </c>
      <c r="E8" s="27">
        <v>21</v>
      </c>
      <c r="F8" s="27">
        <v>0</v>
      </c>
      <c r="G8" s="27">
        <v>7</v>
      </c>
      <c r="H8" s="28">
        <v>36</v>
      </c>
      <c r="I8" s="27">
        <v>138</v>
      </c>
      <c r="J8" s="32">
        <v>0.84099999999999997</v>
      </c>
      <c r="K8" s="30">
        <v>164</v>
      </c>
      <c r="L8" s="76"/>
      <c r="M8" s="20" t="s">
        <v>40</v>
      </c>
      <c r="N8" s="20"/>
      <c r="O8" s="20" t="s">
        <v>38</v>
      </c>
      <c r="P8" s="26"/>
      <c r="Q8" s="27">
        <v>2</v>
      </c>
      <c r="R8" s="27">
        <v>0</v>
      </c>
      <c r="S8" s="28">
        <v>0</v>
      </c>
      <c r="T8" s="27">
        <v>2</v>
      </c>
      <c r="U8" s="27">
        <v>12</v>
      </c>
      <c r="V8" s="148">
        <v>0.70599999999999996</v>
      </c>
      <c r="W8" s="30">
        <v>17</v>
      </c>
      <c r="X8" s="27"/>
      <c r="Y8" s="27"/>
      <c r="Z8" s="5"/>
      <c r="AA8" s="27"/>
      <c r="AB8" s="27"/>
      <c r="AC8" s="27"/>
      <c r="AD8" s="27"/>
      <c r="AE8" s="27"/>
      <c r="AF8" s="29"/>
      <c r="AG8" s="26"/>
      <c r="AH8" s="20"/>
      <c r="AI8" s="20"/>
      <c r="AJ8" s="20"/>
      <c r="AK8" s="20"/>
      <c r="AL8" s="26"/>
      <c r="AM8" s="27"/>
      <c r="AN8" s="27"/>
      <c r="AO8" s="27"/>
      <c r="AP8" s="27"/>
      <c r="AQ8" s="27"/>
      <c r="AR8" s="149"/>
      <c r="AS8" s="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ht="14.25" x14ac:dyDescent="0.2">
      <c r="A9" s="38"/>
      <c r="B9" s="65" t="s">
        <v>178</v>
      </c>
      <c r="C9" s="66"/>
      <c r="D9" s="64"/>
      <c r="E9" s="67">
        <f>SUM(E4:E8)</f>
        <v>21</v>
      </c>
      <c r="F9" s="67">
        <f>SUM(F4:F8)</f>
        <v>0</v>
      </c>
      <c r="G9" s="67">
        <f>SUM(G4:G8)</f>
        <v>7</v>
      </c>
      <c r="H9" s="67">
        <f>SUM(H4:H8)</f>
        <v>36</v>
      </c>
      <c r="I9" s="67">
        <f>SUM(I4:I8)</f>
        <v>138</v>
      </c>
      <c r="J9" s="150">
        <v>0</v>
      </c>
      <c r="K9" s="87">
        <f>SUM(K4:K8)</f>
        <v>164</v>
      </c>
      <c r="L9" s="24"/>
      <c r="M9" s="22"/>
      <c r="N9" s="91"/>
      <c r="O9" s="92"/>
      <c r="P9" s="26"/>
      <c r="Q9" s="67">
        <f>SUM(Q4:Q8)</f>
        <v>2</v>
      </c>
      <c r="R9" s="67">
        <f>SUM(R4:R8)</f>
        <v>0</v>
      </c>
      <c r="S9" s="67">
        <f>SUM(S4:S8)</f>
        <v>0</v>
      </c>
      <c r="T9" s="67">
        <f>SUM(T4:T8)</f>
        <v>2</v>
      </c>
      <c r="U9" s="67">
        <f>SUM(U4:U8)</f>
        <v>12</v>
      </c>
      <c r="V9" s="36">
        <v>0</v>
      </c>
      <c r="W9" s="87">
        <f>SUM(W4:W8)</f>
        <v>17</v>
      </c>
      <c r="X9" s="18" t="s">
        <v>178</v>
      </c>
      <c r="Y9" s="19"/>
      <c r="Z9" s="17"/>
      <c r="AA9" s="67">
        <f>SUM(AA4:AA8)</f>
        <v>46</v>
      </c>
      <c r="AB9" s="67">
        <f>SUM(AB4:AB8)</f>
        <v>1</v>
      </c>
      <c r="AC9" s="67">
        <f>SUM(AC4:AC8)</f>
        <v>22</v>
      </c>
      <c r="AD9" s="67">
        <f>SUM(AD4:AD8)</f>
        <v>42</v>
      </c>
      <c r="AE9" s="67">
        <f>SUM(AE4:AE8)</f>
        <v>0</v>
      </c>
      <c r="AF9" s="150">
        <v>0</v>
      </c>
      <c r="AG9" s="87">
        <f>SUM(AG4:AG8)</f>
        <v>0</v>
      </c>
      <c r="AH9" s="24"/>
      <c r="AI9" s="22"/>
      <c r="AJ9" s="91"/>
      <c r="AK9" s="92"/>
      <c r="AL9" s="26"/>
      <c r="AM9" s="67">
        <f>SUM(AM4:AM8)</f>
        <v>0</v>
      </c>
      <c r="AN9" s="67">
        <f>SUM(AN4:AN8)</f>
        <v>0</v>
      </c>
      <c r="AO9" s="67">
        <f>SUM(AO4:AO8)</f>
        <v>0</v>
      </c>
      <c r="AP9" s="67">
        <f>SUM(AP4:AP8)</f>
        <v>0</v>
      </c>
      <c r="AQ9" s="67">
        <f>SUM(AQ4:AQ8)</f>
        <v>0</v>
      </c>
      <c r="AR9" s="150">
        <v>0</v>
      </c>
      <c r="AS9" s="147">
        <f>SUM(AS4:AS8)</f>
        <v>0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9"/>
      <c r="K10" s="30"/>
      <c r="L10" s="26"/>
      <c r="M10" s="26"/>
      <c r="N10" s="26"/>
      <c r="O10" s="26"/>
      <c r="P10" s="38"/>
      <c r="Q10" s="38"/>
      <c r="R10" s="40"/>
      <c r="S10" s="38"/>
      <c r="T10" s="38"/>
      <c r="U10" s="26"/>
      <c r="V10" s="26"/>
      <c r="W10" s="30"/>
      <c r="X10" s="38"/>
      <c r="Y10" s="38"/>
      <c r="Z10" s="38"/>
      <c r="AA10" s="38"/>
      <c r="AB10" s="38"/>
      <c r="AC10" s="38"/>
      <c r="AD10" s="38"/>
      <c r="AE10" s="38"/>
      <c r="AF10" s="39"/>
      <c r="AG10" s="30"/>
      <c r="AH10" s="26"/>
      <c r="AI10" s="26"/>
      <c r="AJ10" s="26"/>
      <c r="AK10" s="26"/>
      <c r="AL10" s="38"/>
      <c r="AM10" s="38"/>
      <c r="AN10" s="40"/>
      <c r="AO10" s="38"/>
      <c r="AP10" s="38"/>
      <c r="AQ10" s="26"/>
      <c r="AR10" s="26"/>
      <c r="AS10" s="30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51" t="s">
        <v>179</v>
      </c>
      <c r="C11" s="152"/>
      <c r="D11" s="153"/>
      <c r="E11" s="17" t="s">
        <v>3</v>
      </c>
      <c r="F11" s="20" t="s">
        <v>8</v>
      </c>
      <c r="G11" s="17" t="s">
        <v>5</v>
      </c>
      <c r="H11" s="20" t="s">
        <v>6</v>
      </c>
      <c r="I11" s="20" t="s">
        <v>17</v>
      </c>
      <c r="J11" s="20" t="s">
        <v>22</v>
      </c>
      <c r="K11" s="26"/>
      <c r="L11" s="20" t="s">
        <v>27</v>
      </c>
      <c r="M11" s="20" t="s">
        <v>28</v>
      </c>
      <c r="N11" s="20" t="s">
        <v>180</v>
      </c>
      <c r="O11" s="20" t="s">
        <v>181</v>
      </c>
      <c r="Q11" s="40"/>
      <c r="R11" s="40" t="s">
        <v>41</v>
      </c>
      <c r="S11" s="40"/>
      <c r="T11" s="38" t="s">
        <v>98</v>
      </c>
      <c r="U11" s="26"/>
      <c r="V11" s="30"/>
      <c r="W11" s="30"/>
      <c r="X11" s="154"/>
      <c r="Y11" s="154"/>
      <c r="Z11" s="154"/>
      <c r="AA11" s="154"/>
      <c r="AB11" s="154"/>
      <c r="AC11" s="40"/>
      <c r="AD11" s="40"/>
      <c r="AE11" s="40"/>
      <c r="AF11" s="38"/>
      <c r="AG11" s="38"/>
      <c r="AH11" s="38"/>
      <c r="AI11" s="38"/>
      <c r="AJ11" s="38"/>
      <c r="AK11" s="38"/>
      <c r="AM11" s="30"/>
      <c r="AN11" s="154"/>
      <c r="AO11" s="154"/>
      <c r="AP11" s="154"/>
      <c r="AQ11" s="154"/>
      <c r="AR11" s="154"/>
      <c r="AS11" s="154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43" t="s">
        <v>12</v>
      </c>
      <c r="C12" s="14"/>
      <c r="D12" s="45"/>
      <c r="E12" s="155">
        <v>388</v>
      </c>
      <c r="F12" s="155">
        <v>13</v>
      </c>
      <c r="G12" s="155">
        <v>84</v>
      </c>
      <c r="H12" s="155">
        <v>431</v>
      </c>
      <c r="I12" s="155">
        <v>2002</v>
      </c>
      <c r="J12" s="156">
        <v>0.68600000000000005</v>
      </c>
      <c r="K12" s="38">
        <f>PRODUCT(I12/J12)</f>
        <v>2918.3673469387754</v>
      </c>
      <c r="L12" s="157">
        <f t="shared" ref="L12:L13" si="0">PRODUCT((F12+G12)/E12)</f>
        <v>0.25</v>
      </c>
      <c r="M12" s="157">
        <f t="shared" ref="M12:M13" si="1">PRODUCT(H12/E12)</f>
        <v>1.1108247422680413</v>
      </c>
      <c r="N12" s="157">
        <f t="shared" ref="N12:N13" si="2">PRODUCT((F12+G12+H12)/E12)</f>
        <v>1.3608247422680413</v>
      </c>
      <c r="O12" s="157">
        <f t="shared" ref="O12:O14" si="3">PRODUCT(I12/E12)</f>
        <v>5.15979381443299</v>
      </c>
      <c r="Q12" s="40"/>
      <c r="R12" s="40"/>
      <c r="S12" s="40"/>
      <c r="T12" s="38" t="s">
        <v>99</v>
      </c>
      <c r="U12" s="38"/>
      <c r="V12" s="38"/>
      <c r="W12" s="38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8"/>
      <c r="AL12" s="38"/>
      <c r="AM12" s="38"/>
      <c r="AN12" s="40"/>
      <c r="AO12" s="40"/>
      <c r="AP12" s="40"/>
      <c r="AQ12" s="40"/>
      <c r="AR12" s="40"/>
      <c r="AS12" s="40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58" t="s">
        <v>147</v>
      </c>
      <c r="C13" s="159"/>
      <c r="D13" s="160"/>
      <c r="E13" s="155">
        <f>PRODUCT(E9+Q9)</f>
        <v>23</v>
      </c>
      <c r="F13" s="155">
        <f>PRODUCT(F9+R9)</f>
        <v>0</v>
      </c>
      <c r="G13" s="155">
        <f>PRODUCT(G9+S9)</f>
        <v>7</v>
      </c>
      <c r="H13" s="155">
        <f>PRODUCT(H9+T9)</f>
        <v>38</v>
      </c>
      <c r="I13" s="155">
        <f>PRODUCT(I9+U9)</f>
        <v>150</v>
      </c>
      <c r="J13" s="156">
        <f>PRODUCT(I13/K13)</f>
        <v>0.82872928176795579</v>
      </c>
      <c r="K13" s="38">
        <f>PRODUCT(K9+W9)</f>
        <v>181</v>
      </c>
      <c r="L13" s="157">
        <f t="shared" si="0"/>
        <v>0.30434782608695654</v>
      </c>
      <c r="M13" s="157">
        <f t="shared" si="1"/>
        <v>1.6521739130434783</v>
      </c>
      <c r="N13" s="157">
        <f t="shared" si="2"/>
        <v>1.9565217391304348</v>
      </c>
      <c r="O13" s="157">
        <v>6.52</v>
      </c>
      <c r="Q13" s="40"/>
      <c r="R13" s="40"/>
      <c r="S13" s="40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40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61" t="s">
        <v>176</v>
      </c>
      <c r="C14" s="162"/>
      <c r="D14" s="163"/>
      <c r="E14" s="155">
        <f>PRODUCT(AA9+AM9)</f>
        <v>46</v>
      </c>
      <c r="F14" s="155">
        <f>PRODUCT(AB9+AN9)</f>
        <v>1</v>
      </c>
      <c r="G14" s="155">
        <f>PRODUCT(AC9+AO9)</f>
        <v>22</v>
      </c>
      <c r="H14" s="155">
        <f>PRODUCT(AD9+AP9)</f>
        <v>42</v>
      </c>
      <c r="I14" s="155">
        <f>PRODUCT(AE9+AQ9)</f>
        <v>0</v>
      </c>
      <c r="J14" s="156">
        <v>0</v>
      </c>
      <c r="K14" s="26">
        <v>0</v>
      </c>
      <c r="L14" s="157">
        <f t="shared" ref="L14" si="4">PRODUCT((F14+G14)/E14)</f>
        <v>0.5</v>
      </c>
      <c r="M14" s="157">
        <f t="shared" ref="M14" si="5">PRODUCT(H14/E14)</f>
        <v>0.91304347826086951</v>
      </c>
      <c r="N14" s="157">
        <f t="shared" ref="N14" si="6">PRODUCT((F14+G14+H14)/E14)</f>
        <v>1.4130434782608696</v>
      </c>
      <c r="O14" s="157">
        <f t="shared" si="3"/>
        <v>0</v>
      </c>
      <c r="Q14" s="40"/>
      <c r="R14" s="40"/>
      <c r="S14" s="38"/>
      <c r="T14" s="40"/>
      <c r="U14" s="40"/>
      <c r="V14" s="40"/>
      <c r="W14" s="40"/>
      <c r="X14" s="40"/>
      <c r="Y14" s="40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40"/>
      <c r="AK14" s="38"/>
      <c r="AL14" s="26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64" t="s">
        <v>178</v>
      </c>
      <c r="C15" s="79"/>
      <c r="D15" s="165"/>
      <c r="E15" s="155">
        <f>SUM(E12:E14)</f>
        <v>457</v>
      </c>
      <c r="F15" s="155">
        <f t="shared" ref="F15:I15" si="7">SUM(F12:F14)</f>
        <v>14</v>
      </c>
      <c r="G15" s="155">
        <f t="shared" si="7"/>
        <v>113</v>
      </c>
      <c r="H15" s="155">
        <f t="shared" si="7"/>
        <v>511</v>
      </c>
      <c r="I15" s="155">
        <f t="shared" si="7"/>
        <v>2152</v>
      </c>
      <c r="J15" s="156">
        <f>PRODUCT(I15/K15)</f>
        <v>0.69433524945841485</v>
      </c>
      <c r="K15" s="38">
        <f>SUM(K12:K14)</f>
        <v>3099.3673469387754</v>
      </c>
      <c r="L15" s="157">
        <f>PRODUCT((F15+G15)/E15)</f>
        <v>0.27789934354485779</v>
      </c>
      <c r="M15" s="157">
        <f>PRODUCT(H15/E15)</f>
        <v>1.1181619256017505</v>
      </c>
      <c r="N15" s="157">
        <f>PRODUCT((F15+G15+H15)/E15)</f>
        <v>1.3960612691466083</v>
      </c>
      <c r="O15" s="157">
        <f>PRODUCT(I15/411)</f>
        <v>5.2360097323600971</v>
      </c>
      <c r="Q15" s="26"/>
      <c r="R15" s="26"/>
      <c r="S15" s="26"/>
      <c r="T15" s="40"/>
      <c r="U15" s="40"/>
      <c r="V15" s="40"/>
      <c r="W15" s="40"/>
      <c r="X15" s="40"/>
      <c r="Y15" s="40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26"/>
      <c r="F16" s="26"/>
      <c r="G16" s="26"/>
      <c r="H16" s="26"/>
      <c r="I16" s="26"/>
      <c r="J16" s="38"/>
      <c r="K16" s="38"/>
      <c r="L16" s="26"/>
      <c r="M16" s="26"/>
      <c r="N16" s="26"/>
      <c r="O16" s="26"/>
      <c r="P16" s="38"/>
      <c r="Q16" s="38"/>
      <c r="R16" s="38"/>
      <c r="S16" s="38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38"/>
      <c r="AF54" s="38"/>
      <c r="AG54" s="38"/>
      <c r="AH54" s="38"/>
      <c r="AI54" s="38"/>
      <c r="AJ54" s="38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38"/>
      <c r="AF55" s="38"/>
      <c r="AG55" s="38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38"/>
      <c r="AF56" s="38"/>
      <c r="AG56" s="38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38"/>
      <c r="AF57" s="38"/>
      <c r="AG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38"/>
      <c r="AF58" s="38"/>
      <c r="AG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38"/>
      <c r="AF59" s="38"/>
      <c r="AG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38"/>
      <c r="AF60" s="38"/>
      <c r="AG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38"/>
      <c r="AF61" s="38"/>
      <c r="AG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38"/>
      <c r="AF62" s="38"/>
      <c r="AG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38"/>
      <c r="AF63" s="38"/>
      <c r="AG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38"/>
      <c r="AF64" s="38"/>
      <c r="AG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38"/>
      <c r="AF65" s="38"/>
      <c r="AG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38"/>
      <c r="AF66" s="38"/>
      <c r="AG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38"/>
      <c r="AF67" s="38"/>
      <c r="AG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38"/>
      <c r="AF68" s="38"/>
      <c r="AG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38"/>
      <c r="AF69" s="38"/>
      <c r="AG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38"/>
      <c r="AF70" s="38"/>
      <c r="AG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38"/>
      <c r="AF71" s="38"/>
      <c r="AG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38"/>
      <c r="AF72" s="38"/>
      <c r="AG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38"/>
      <c r="AF73" s="38"/>
      <c r="AG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38"/>
      <c r="AF74" s="38"/>
      <c r="AG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38"/>
      <c r="AF75" s="38"/>
      <c r="AG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38"/>
      <c r="AF76" s="38"/>
      <c r="AG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38"/>
      <c r="AF77" s="38"/>
      <c r="AG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38"/>
      <c r="AF78" s="38"/>
      <c r="AG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38"/>
      <c r="AF79" s="38"/>
      <c r="AG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38"/>
      <c r="AF80" s="38"/>
      <c r="AG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38"/>
      <c r="AF81" s="38"/>
      <c r="AG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38"/>
      <c r="AF82" s="38"/>
      <c r="AG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38"/>
      <c r="AF83" s="38"/>
      <c r="AG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38"/>
      <c r="AF84" s="38"/>
      <c r="AG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38"/>
      <c r="AF85" s="38"/>
      <c r="AG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38"/>
      <c r="AF86" s="38"/>
      <c r="AG86" s="38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38"/>
      <c r="AF87" s="38"/>
      <c r="AG87" s="38"/>
      <c r="AH87" s="38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38"/>
      <c r="AF88" s="38"/>
      <c r="AG88" s="38"/>
      <c r="AH88" s="38"/>
      <c r="AI88" s="38"/>
      <c r="AJ88" s="38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38"/>
      <c r="AF89" s="38"/>
      <c r="AG89" s="38"/>
      <c r="AH89" s="38"/>
      <c r="AI89" s="38"/>
      <c r="AJ89" s="38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38"/>
      <c r="AF90" s="38"/>
      <c r="AG90" s="38"/>
      <c r="AH90" s="38"/>
      <c r="AI90" s="38"/>
      <c r="AJ90" s="38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38"/>
      <c r="AF91" s="38"/>
      <c r="AG91" s="38"/>
      <c r="AH91" s="38"/>
      <c r="AI91" s="38"/>
      <c r="AJ91" s="38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38"/>
      <c r="AF92" s="38"/>
      <c r="AG92" s="38"/>
      <c r="AH92" s="38"/>
      <c r="AI92" s="38"/>
      <c r="AJ92" s="38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38"/>
      <c r="AF93" s="38"/>
      <c r="AG93" s="38"/>
      <c r="AH93" s="38"/>
      <c r="AI93" s="38"/>
      <c r="AJ93" s="38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38"/>
      <c r="AF94" s="38"/>
      <c r="AG94" s="38"/>
      <c r="AH94" s="38"/>
      <c r="AI94" s="38"/>
      <c r="AJ94" s="38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38"/>
      <c r="AF95" s="38"/>
      <c r="AG95" s="38"/>
      <c r="AH95" s="38"/>
      <c r="AI95" s="38"/>
      <c r="AJ95" s="38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38"/>
      <c r="AF96" s="38"/>
      <c r="AG96" s="38"/>
      <c r="AH96" s="38"/>
      <c r="AI96" s="38"/>
      <c r="AJ96" s="38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38"/>
      <c r="AF97" s="38"/>
      <c r="AG97" s="38"/>
      <c r="AH97" s="38"/>
      <c r="AI97" s="38"/>
      <c r="AJ97" s="38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38"/>
      <c r="AF98" s="38"/>
      <c r="AG98" s="38"/>
      <c r="AH98" s="38"/>
      <c r="AI98" s="38"/>
      <c r="AJ98" s="38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38"/>
      <c r="AF99" s="38"/>
      <c r="AG99" s="38"/>
      <c r="AH99" s="38"/>
      <c r="AI99" s="38"/>
      <c r="AJ99" s="38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38"/>
      <c r="AF100" s="38"/>
      <c r="AG100" s="38"/>
      <c r="AH100" s="38"/>
      <c r="AI100" s="38"/>
      <c r="AJ100" s="38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38"/>
      <c r="AF101" s="38"/>
      <c r="AG101" s="38"/>
      <c r="AH101" s="38"/>
      <c r="AI101" s="38"/>
      <c r="AJ101" s="38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38"/>
      <c r="AF102" s="38"/>
      <c r="AG102" s="38"/>
      <c r="AH102" s="38"/>
      <c r="AI102" s="38"/>
      <c r="AJ102" s="38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38"/>
      <c r="AF103" s="38"/>
      <c r="AG103" s="38"/>
      <c r="AH103" s="38"/>
      <c r="AI103" s="38"/>
      <c r="AJ103" s="38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38"/>
      <c r="AF104" s="38"/>
      <c r="AG104" s="38"/>
      <c r="AH104" s="38"/>
      <c r="AI104" s="38"/>
      <c r="AJ104" s="38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38"/>
      <c r="AF105" s="38"/>
      <c r="AG105" s="38"/>
      <c r="AH105" s="38"/>
      <c r="AI105" s="38"/>
      <c r="AJ105" s="38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38"/>
      <c r="AF106" s="38"/>
      <c r="AG106" s="38"/>
      <c r="AH106" s="38"/>
      <c r="AI106" s="38"/>
      <c r="AJ106" s="38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38"/>
      <c r="AF107" s="38"/>
      <c r="AG107" s="38"/>
      <c r="AH107" s="38"/>
      <c r="AI107" s="38"/>
      <c r="AJ107" s="38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38"/>
      <c r="AF108" s="38"/>
      <c r="AG108" s="38"/>
      <c r="AH108" s="38"/>
      <c r="AI108" s="38"/>
      <c r="AJ108" s="38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38"/>
      <c r="AF109" s="38"/>
      <c r="AG109" s="38"/>
      <c r="AH109" s="38"/>
      <c r="AI109" s="38"/>
      <c r="AJ109" s="38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38"/>
      <c r="AF110" s="38"/>
      <c r="AG110" s="38"/>
      <c r="AH110" s="38"/>
      <c r="AI110" s="38"/>
      <c r="AJ110" s="38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38"/>
      <c r="AF111" s="38"/>
      <c r="AG111" s="38"/>
      <c r="AH111" s="38"/>
      <c r="AI111" s="38"/>
      <c r="AJ111" s="38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38"/>
      <c r="AF112" s="38"/>
      <c r="AG112" s="38"/>
      <c r="AH112" s="38"/>
      <c r="AI112" s="38"/>
      <c r="AJ112" s="38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38"/>
      <c r="AF113" s="38"/>
      <c r="AG113" s="38"/>
      <c r="AH113" s="38"/>
      <c r="AI113" s="38"/>
      <c r="AJ113" s="38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38"/>
      <c r="AF114" s="38"/>
      <c r="AG114" s="38"/>
      <c r="AH114" s="38"/>
      <c r="AI114" s="38"/>
      <c r="AJ114" s="38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38"/>
      <c r="AF115" s="38"/>
      <c r="AG115" s="38"/>
      <c r="AH115" s="38"/>
      <c r="AI115" s="38"/>
      <c r="AJ115" s="38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38"/>
      <c r="AF116" s="38"/>
      <c r="AG116" s="38"/>
      <c r="AH116" s="38"/>
      <c r="AI116" s="38"/>
      <c r="AJ116" s="38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38"/>
      <c r="AF117" s="38"/>
      <c r="AG117" s="38"/>
      <c r="AH117" s="38"/>
      <c r="AI117" s="38"/>
      <c r="AJ117" s="38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38"/>
      <c r="AF118" s="38"/>
      <c r="AG118" s="38"/>
      <c r="AH118" s="38"/>
      <c r="AI118" s="38"/>
      <c r="AJ118" s="38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38"/>
      <c r="AF119" s="38"/>
      <c r="AG119" s="38"/>
      <c r="AH119" s="38"/>
      <c r="AI119" s="38"/>
      <c r="AJ119" s="38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38"/>
      <c r="AF120" s="38"/>
      <c r="AG120" s="38"/>
      <c r="AH120" s="38"/>
      <c r="AI120" s="38"/>
      <c r="AJ120" s="38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38"/>
      <c r="AF121" s="38"/>
      <c r="AG121" s="38"/>
      <c r="AH121" s="38"/>
      <c r="AI121" s="38"/>
      <c r="AJ121" s="38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38"/>
      <c r="AF122" s="38"/>
      <c r="AG122" s="38"/>
      <c r="AH122" s="38"/>
      <c r="AI122" s="38"/>
      <c r="AJ122" s="38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38"/>
      <c r="AF123" s="38"/>
      <c r="AG123" s="38"/>
      <c r="AH123" s="38"/>
      <c r="AI123" s="38"/>
      <c r="AJ123" s="38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38"/>
      <c r="AF124" s="38"/>
      <c r="AG124" s="38"/>
      <c r="AH124" s="38"/>
      <c r="AI124" s="38"/>
      <c r="AJ124" s="38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38"/>
      <c r="AF125" s="38"/>
      <c r="AG125" s="38"/>
      <c r="AH125" s="38"/>
      <c r="AI125" s="38"/>
      <c r="AJ125" s="38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38"/>
      <c r="AF126" s="38"/>
      <c r="AG126" s="38"/>
      <c r="AH126" s="38"/>
      <c r="AI126" s="38"/>
      <c r="AJ126" s="38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38"/>
      <c r="AF127" s="38"/>
      <c r="AG127" s="38"/>
      <c r="AH127" s="38"/>
      <c r="AI127" s="38"/>
      <c r="AJ127" s="38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38"/>
      <c r="AF128" s="38"/>
      <c r="AG128" s="38"/>
      <c r="AH128" s="38"/>
      <c r="AI128" s="38"/>
      <c r="AJ128" s="38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38"/>
      <c r="AF129" s="38"/>
      <c r="AG129" s="38"/>
      <c r="AH129" s="38"/>
      <c r="AI129" s="38"/>
      <c r="AJ129" s="38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38"/>
      <c r="AF130" s="38"/>
      <c r="AG130" s="38"/>
      <c r="AH130" s="38"/>
      <c r="AI130" s="38"/>
      <c r="AJ130" s="38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38"/>
      <c r="AF131" s="38"/>
      <c r="AG131" s="38"/>
      <c r="AH131" s="38"/>
      <c r="AI131" s="38"/>
      <c r="AJ131" s="38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38"/>
      <c r="AF132" s="38"/>
      <c r="AG132" s="38"/>
      <c r="AH132" s="38"/>
      <c r="AI132" s="38"/>
      <c r="AJ132" s="38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38"/>
      <c r="AF133" s="38"/>
      <c r="AG133" s="38"/>
      <c r="AH133" s="38"/>
      <c r="AI133" s="38"/>
      <c r="AJ133" s="38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38"/>
      <c r="AF134" s="38"/>
      <c r="AG134" s="38"/>
      <c r="AH134" s="38"/>
      <c r="AI134" s="38"/>
      <c r="AJ134" s="38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38"/>
      <c r="AF135" s="38"/>
      <c r="AG135" s="38"/>
      <c r="AH135" s="38"/>
      <c r="AI135" s="38"/>
      <c r="AJ135" s="38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38"/>
      <c r="AF136" s="38"/>
      <c r="AG136" s="38"/>
      <c r="AH136" s="38"/>
      <c r="AI136" s="38"/>
      <c r="AJ136" s="38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38"/>
      <c r="AF137" s="38"/>
      <c r="AG137" s="38"/>
      <c r="AH137" s="38"/>
      <c r="AI137" s="38"/>
      <c r="AJ137" s="38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38"/>
      <c r="AF138" s="38"/>
      <c r="AG138" s="38"/>
      <c r="AH138" s="38"/>
      <c r="AI138" s="38"/>
      <c r="AJ138" s="38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38"/>
      <c r="AF139" s="38"/>
      <c r="AG139" s="38"/>
      <c r="AH139" s="38"/>
      <c r="AI139" s="38"/>
      <c r="AJ139" s="38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38"/>
      <c r="AF140" s="38"/>
      <c r="AG140" s="38"/>
      <c r="AH140" s="38"/>
      <c r="AI140" s="38"/>
      <c r="AJ140" s="38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38"/>
      <c r="AF141" s="38"/>
      <c r="AG141" s="38"/>
      <c r="AH141" s="38"/>
      <c r="AI141" s="38"/>
      <c r="AJ141" s="38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38"/>
      <c r="AF142" s="38"/>
      <c r="AG142" s="38"/>
      <c r="AH142" s="38"/>
      <c r="AI142" s="38"/>
      <c r="AJ142" s="38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38"/>
      <c r="AF143" s="38"/>
      <c r="AG143" s="38"/>
      <c r="AH143" s="38"/>
      <c r="AI143" s="38"/>
      <c r="AJ143" s="38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38"/>
      <c r="AF144" s="38"/>
      <c r="AG144" s="38"/>
      <c r="AH144" s="38"/>
      <c r="AI144" s="38"/>
      <c r="AJ144" s="38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38"/>
      <c r="AF145" s="38"/>
      <c r="AG145" s="38"/>
      <c r="AH145" s="38"/>
      <c r="AI145" s="38"/>
      <c r="AJ145" s="38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38"/>
      <c r="AF146" s="38"/>
      <c r="AG146" s="38"/>
      <c r="AH146" s="38"/>
      <c r="AI146" s="38"/>
      <c r="AJ146" s="38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38"/>
      <c r="AF147" s="38"/>
      <c r="AG147" s="38"/>
      <c r="AH147" s="38"/>
      <c r="AI147" s="38"/>
      <c r="AJ147" s="38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38"/>
      <c r="AF148" s="38"/>
      <c r="AG148" s="38"/>
      <c r="AH148" s="38"/>
      <c r="AI148" s="38"/>
      <c r="AJ148" s="38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38"/>
      <c r="AF149" s="38"/>
      <c r="AG149" s="38"/>
      <c r="AH149" s="38"/>
      <c r="AI149" s="38"/>
      <c r="AJ149" s="38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38"/>
      <c r="AF150" s="38"/>
      <c r="AG150" s="38"/>
      <c r="AH150" s="38"/>
      <c r="AI150" s="38"/>
      <c r="AJ150" s="38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38"/>
      <c r="AF151" s="38"/>
      <c r="AG151" s="38"/>
      <c r="AH151" s="38"/>
      <c r="AI151" s="38"/>
      <c r="AJ151" s="38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38"/>
      <c r="AF152" s="38"/>
      <c r="AG152" s="38"/>
      <c r="AH152" s="38"/>
      <c r="AI152" s="38"/>
      <c r="AJ152" s="38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38"/>
      <c r="AF153" s="38"/>
      <c r="AG153" s="38"/>
      <c r="AH153" s="38"/>
      <c r="AI153" s="38"/>
      <c r="AJ153" s="38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38"/>
      <c r="AF154" s="38"/>
      <c r="AG154" s="38"/>
      <c r="AH154" s="38"/>
      <c r="AI154" s="38"/>
      <c r="AJ154" s="38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38"/>
      <c r="AF155" s="38"/>
      <c r="AG155" s="38"/>
      <c r="AH155" s="38"/>
      <c r="AI155" s="38"/>
      <c r="AJ155" s="38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38"/>
      <c r="AF156" s="38"/>
      <c r="AG156" s="38"/>
      <c r="AH156" s="38"/>
      <c r="AI156" s="38"/>
      <c r="AJ156" s="38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38"/>
      <c r="AF157" s="38"/>
      <c r="AG157" s="38"/>
      <c r="AH157" s="38"/>
      <c r="AI157" s="38"/>
      <c r="AJ157" s="38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38"/>
      <c r="AF158" s="38"/>
      <c r="AG158" s="38"/>
      <c r="AH158" s="38"/>
      <c r="AI158" s="38"/>
      <c r="AJ158" s="38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38"/>
      <c r="AF159" s="38"/>
      <c r="AG159" s="38"/>
      <c r="AH159" s="38"/>
      <c r="AI159" s="38"/>
      <c r="AJ159" s="38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38"/>
      <c r="AF160" s="38"/>
      <c r="AG160" s="38"/>
      <c r="AH160" s="38"/>
      <c r="AI160" s="38"/>
      <c r="AJ160" s="38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38"/>
      <c r="AF161" s="38"/>
      <c r="AG161" s="38"/>
      <c r="AH161" s="38"/>
      <c r="AI161" s="38"/>
      <c r="AJ161" s="38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38"/>
      <c r="AF162" s="38"/>
      <c r="AG162" s="38"/>
      <c r="AH162" s="38"/>
      <c r="AI162" s="38"/>
      <c r="AJ162" s="38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38"/>
      <c r="AF163" s="38"/>
      <c r="AG163" s="38"/>
      <c r="AH163" s="38"/>
      <c r="AI163" s="38"/>
      <c r="AJ163" s="38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38"/>
      <c r="AF164" s="38"/>
      <c r="AG164" s="38"/>
      <c r="AH164" s="38"/>
      <c r="AI164" s="38"/>
      <c r="AJ164" s="38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38"/>
      <c r="AF165" s="38"/>
      <c r="AG165" s="38"/>
      <c r="AH165" s="38"/>
      <c r="AI165" s="38"/>
      <c r="AJ165" s="38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38"/>
      <c r="AF166" s="38"/>
      <c r="AG166" s="38"/>
      <c r="AH166" s="38"/>
      <c r="AI166" s="38"/>
      <c r="AJ166" s="38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38"/>
      <c r="AF167" s="38"/>
      <c r="AG167" s="38"/>
      <c r="AH167" s="38"/>
      <c r="AI167" s="38"/>
      <c r="AJ167" s="38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38"/>
      <c r="AF168" s="38"/>
      <c r="AG168" s="38"/>
      <c r="AH168" s="38"/>
      <c r="AI168" s="38"/>
      <c r="AJ168" s="38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38"/>
      <c r="AF169" s="38"/>
      <c r="AG169" s="38"/>
      <c r="AH169" s="38"/>
      <c r="AI169" s="38"/>
      <c r="AJ169" s="38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6"/>
      <c r="R170" s="26"/>
      <c r="S170" s="26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38"/>
      <c r="AF170" s="38"/>
      <c r="AG170" s="38"/>
      <c r="AH170" s="38"/>
      <c r="AI170" s="38"/>
      <c r="AJ170" s="38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6"/>
      <c r="R171" s="26"/>
      <c r="S171" s="26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38"/>
      <c r="AF171" s="38"/>
      <c r="AG171" s="38"/>
      <c r="AH171" s="38"/>
      <c r="AI171" s="38"/>
      <c r="AJ171" s="38"/>
      <c r="AK171" s="38"/>
      <c r="AL171" s="26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6"/>
      <c r="R172" s="26"/>
      <c r="S172" s="26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38"/>
      <c r="AF172" s="38"/>
      <c r="AG172" s="38"/>
      <c r="AH172" s="38"/>
      <c r="AI172" s="38"/>
      <c r="AJ172" s="38"/>
      <c r="AK172" s="38"/>
      <c r="AL172" s="26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38"/>
      <c r="AF173" s="38"/>
      <c r="AG173" s="38"/>
      <c r="AH173" s="38"/>
      <c r="AI173" s="38"/>
      <c r="AJ173" s="38"/>
      <c r="AK173" s="38"/>
      <c r="AL173" s="26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38"/>
      <c r="AF174" s="38"/>
      <c r="AG174" s="38"/>
      <c r="AH174" s="38"/>
      <c r="AI174" s="38"/>
      <c r="AJ174" s="38"/>
      <c r="AK174" s="38"/>
      <c r="AL174" s="26"/>
    </row>
    <row r="175" spans="1:57" ht="14.25" x14ac:dyDescent="0.2">
      <c r="L175"/>
      <c r="M175"/>
      <c r="N175"/>
      <c r="O175"/>
      <c r="P175"/>
      <c r="Q175" s="26"/>
      <c r="R175" s="26"/>
      <c r="S175" s="26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38"/>
      <c r="AF175" s="38"/>
      <c r="AG175" s="38"/>
      <c r="AH175" s="38"/>
      <c r="AI175" s="38"/>
      <c r="AJ175" s="38"/>
      <c r="AK175" s="38"/>
      <c r="AL175" s="26"/>
    </row>
    <row r="176" spans="1:57" ht="14.25" x14ac:dyDescent="0.2">
      <c r="L176"/>
      <c r="M176"/>
      <c r="N176"/>
      <c r="O176"/>
      <c r="P176"/>
      <c r="Q176" s="26"/>
      <c r="R176" s="26"/>
      <c r="S176" s="26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38"/>
      <c r="AF176" s="38"/>
      <c r="AG176" s="38"/>
      <c r="AH176" s="38"/>
      <c r="AI176" s="38"/>
      <c r="AJ176" s="38"/>
      <c r="AK176" s="38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38"/>
      <c r="AF177" s="38"/>
      <c r="AG177" s="38"/>
      <c r="AH177" s="38"/>
      <c r="AI177" s="38"/>
      <c r="AJ177" s="38"/>
      <c r="AK177" s="38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38"/>
      <c r="AF178" s="38"/>
      <c r="AG178" s="38"/>
      <c r="AH178" s="38"/>
      <c r="AI178" s="38"/>
      <c r="AJ178" s="38"/>
      <c r="AK178" s="38"/>
      <c r="AL178" s="26"/>
    </row>
    <row r="179" spans="12:38" ht="14.25" x14ac:dyDescent="0.2">
      <c r="L179" s="26"/>
      <c r="M179" s="26"/>
      <c r="N179" s="26"/>
      <c r="O179" s="26"/>
      <c r="P179" s="26"/>
      <c r="R179" s="26"/>
      <c r="S179" s="26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38"/>
      <c r="AF179" s="38"/>
      <c r="AG179" s="38"/>
      <c r="AH179" s="38"/>
      <c r="AI179" s="38"/>
      <c r="AJ179" s="38"/>
      <c r="AK179" s="38"/>
      <c r="AL179" s="26"/>
    </row>
    <row r="180" spans="12:38" ht="14.25" x14ac:dyDescent="0.2">
      <c r="L180" s="26"/>
      <c r="M180" s="26"/>
      <c r="N180" s="26"/>
      <c r="O180" s="26"/>
      <c r="P180" s="26"/>
      <c r="R180" s="26"/>
      <c r="S180" s="26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38"/>
      <c r="AF180" s="38"/>
      <c r="AG180" s="38"/>
      <c r="AH180" s="38"/>
      <c r="AI180" s="38"/>
      <c r="AJ180" s="38"/>
      <c r="AK180" s="26"/>
      <c r="AL180" s="26"/>
    </row>
    <row r="181" spans="12:38" x14ac:dyDescent="0.25">
      <c r="R181" s="30"/>
      <c r="S181" s="3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38"/>
      <c r="AF182" s="38"/>
      <c r="AG182" s="38"/>
      <c r="AH182" s="38"/>
      <c r="AI182" s="38"/>
      <c r="AJ182" s="38"/>
    </row>
    <row r="183" spans="12:38" x14ac:dyDescent="0.25">
      <c r="R183" s="30"/>
      <c r="S183" s="3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38"/>
      <c r="AF183" s="38"/>
      <c r="AG183" s="38"/>
      <c r="AH183" s="38"/>
      <c r="AI183" s="38"/>
      <c r="AJ183" s="38"/>
    </row>
    <row r="184" spans="12:38" x14ac:dyDescent="0.25">
      <c r="L184"/>
      <c r="M184"/>
      <c r="N184"/>
      <c r="O184"/>
      <c r="P184"/>
      <c r="R184" s="30"/>
      <c r="S184" s="3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0"/>
      <c r="U187" s="40"/>
      <c r="V187" s="40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0"/>
      <c r="U188" s="40"/>
      <c r="V188" s="40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0"/>
      <c r="U189" s="40"/>
      <c r="V189" s="40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0"/>
      <c r="U190" s="40"/>
      <c r="V190" s="40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0"/>
      <c r="U191" s="40"/>
      <c r="V191" s="40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0"/>
      <c r="U192" s="40"/>
      <c r="V192" s="40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0"/>
      <c r="U193" s="40"/>
      <c r="V193" s="40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0"/>
      <c r="U194" s="40"/>
      <c r="V194" s="40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0"/>
      <c r="U195" s="40"/>
      <c r="V195" s="40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4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0"/>
      <c r="U196" s="40"/>
      <c r="V196" s="40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4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0"/>
      <c r="U197" s="40"/>
      <c r="V197" s="40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4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0"/>
      <c r="U198" s="40"/>
      <c r="V198" s="40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0"/>
      <c r="U199" s="40"/>
      <c r="V199" s="40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0"/>
      <c r="U200" s="40"/>
      <c r="V200" s="40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0"/>
      <c r="U201" s="40"/>
      <c r="V201" s="40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7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28.7109375" style="61" customWidth="1"/>
    <col min="3" max="3" width="24.140625" style="60" customWidth="1"/>
    <col min="4" max="4" width="10.5703125" style="82" customWidth="1"/>
    <col min="5" max="5" width="8" style="82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102" customWidth="1"/>
    <col min="22" max="22" width="9" style="60" customWidth="1"/>
    <col min="23" max="23" width="21.5703125" style="82" customWidth="1"/>
    <col min="24" max="24" width="9.7109375" style="60" customWidth="1"/>
    <col min="25" max="30" width="9.140625" style="3"/>
    <col min="257" max="257" width="1.28515625" customWidth="1"/>
    <col min="258" max="258" width="27.28515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21.5703125" customWidth="1"/>
    <col min="280" max="280" width="9.7109375" customWidth="1"/>
    <col min="513" max="513" width="1.28515625" customWidth="1"/>
    <col min="514" max="514" width="27.28515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21.5703125" customWidth="1"/>
    <col min="536" max="536" width="9.7109375" customWidth="1"/>
    <col min="769" max="769" width="1.28515625" customWidth="1"/>
    <col min="770" max="770" width="27.28515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21.5703125" customWidth="1"/>
    <col min="792" max="792" width="9.7109375" customWidth="1"/>
    <col min="1025" max="1025" width="1.28515625" customWidth="1"/>
    <col min="1026" max="1026" width="27.28515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21.5703125" customWidth="1"/>
    <col min="1048" max="1048" width="9.7109375" customWidth="1"/>
    <col min="1281" max="1281" width="1.28515625" customWidth="1"/>
    <col min="1282" max="1282" width="27.28515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21.5703125" customWidth="1"/>
    <col min="1304" max="1304" width="9.7109375" customWidth="1"/>
    <col min="1537" max="1537" width="1.28515625" customWidth="1"/>
    <col min="1538" max="1538" width="27.28515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21.5703125" customWidth="1"/>
    <col min="1560" max="1560" width="9.7109375" customWidth="1"/>
    <col min="1793" max="1793" width="1.28515625" customWidth="1"/>
    <col min="1794" max="1794" width="27.28515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21.5703125" customWidth="1"/>
    <col min="1816" max="1816" width="9.7109375" customWidth="1"/>
    <col min="2049" max="2049" width="1.28515625" customWidth="1"/>
    <col min="2050" max="2050" width="27.28515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21.5703125" customWidth="1"/>
    <col min="2072" max="2072" width="9.7109375" customWidth="1"/>
    <col min="2305" max="2305" width="1.28515625" customWidth="1"/>
    <col min="2306" max="2306" width="27.28515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21.5703125" customWidth="1"/>
    <col min="2328" max="2328" width="9.7109375" customWidth="1"/>
    <col min="2561" max="2561" width="1.28515625" customWidth="1"/>
    <col min="2562" max="2562" width="27.28515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21.5703125" customWidth="1"/>
    <col min="2584" max="2584" width="9.7109375" customWidth="1"/>
    <col min="2817" max="2817" width="1.28515625" customWidth="1"/>
    <col min="2818" max="2818" width="27.28515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21.5703125" customWidth="1"/>
    <col min="2840" max="2840" width="9.7109375" customWidth="1"/>
    <col min="3073" max="3073" width="1.28515625" customWidth="1"/>
    <col min="3074" max="3074" width="27.28515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21.5703125" customWidth="1"/>
    <col min="3096" max="3096" width="9.7109375" customWidth="1"/>
    <col min="3329" max="3329" width="1.28515625" customWidth="1"/>
    <col min="3330" max="3330" width="27.28515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21.5703125" customWidth="1"/>
    <col min="3352" max="3352" width="9.7109375" customWidth="1"/>
    <col min="3585" max="3585" width="1.28515625" customWidth="1"/>
    <col min="3586" max="3586" width="27.28515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21.5703125" customWidth="1"/>
    <col min="3608" max="3608" width="9.7109375" customWidth="1"/>
    <col min="3841" max="3841" width="1.28515625" customWidth="1"/>
    <col min="3842" max="3842" width="27.28515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21.5703125" customWidth="1"/>
    <col min="3864" max="3864" width="9.7109375" customWidth="1"/>
    <col min="4097" max="4097" width="1.28515625" customWidth="1"/>
    <col min="4098" max="4098" width="27.28515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21.5703125" customWidth="1"/>
    <col min="4120" max="4120" width="9.7109375" customWidth="1"/>
    <col min="4353" max="4353" width="1.28515625" customWidth="1"/>
    <col min="4354" max="4354" width="27.28515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21.5703125" customWidth="1"/>
    <col min="4376" max="4376" width="9.7109375" customWidth="1"/>
    <col min="4609" max="4609" width="1.28515625" customWidth="1"/>
    <col min="4610" max="4610" width="27.28515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21.5703125" customWidth="1"/>
    <col min="4632" max="4632" width="9.7109375" customWidth="1"/>
    <col min="4865" max="4865" width="1.28515625" customWidth="1"/>
    <col min="4866" max="4866" width="27.28515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21.5703125" customWidth="1"/>
    <col min="4888" max="4888" width="9.7109375" customWidth="1"/>
    <col min="5121" max="5121" width="1.28515625" customWidth="1"/>
    <col min="5122" max="5122" width="27.28515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21.5703125" customWidth="1"/>
    <col min="5144" max="5144" width="9.7109375" customWidth="1"/>
    <col min="5377" max="5377" width="1.28515625" customWidth="1"/>
    <col min="5378" max="5378" width="27.28515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21.5703125" customWidth="1"/>
    <col min="5400" max="5400" width="9.7109375" customWidth="1"/>
    <col min="5633" max="5633" width="1.28515625" customWidth="1"/>
    <col min="5634" max="5634" width="27.28515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21.5703125" customWidth="1"/>
    <col min="5656" max="5656" width="9.7109375" customWidth="1"/>
    <col min="5889" max="5889" width="1.28515625" customWidth="1"/>
    <col min="5890" max="5890" width="27.28515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21.5703125" customWidth="1"/>
    <col min="5912" max="5912" width="9.7109375" customWidth="1"/>
    <col min="6145" max="6145" width="1.28515625" customWidth="1"/>
    <col min="6146" max="6146" width="27.28515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21.5703125" customWidth="1"/>
    <col min="6168" max="6168" width="9.7109375" customWidth="1"/>
    <col min="6401" max="6401" width="1.28515625" customWidth="1"/>
    <col min="6402" max="6402" width="27.28515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21.5703125" customWidth="1"/>
    <col min="6424" max="6424" width="9.7109375" customWidth="1"/>
    <col min="6657" max="6657" width="1.28515625" customWidth="1"/>
    <col min="6658" max="6658" width="27.28515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21.5703125" customWidth="1"/>
    <col min="6680" max="6680" width="9.7109375" customWidth="1"/>
    <col min="6913" max="6913" width="1.28515625" customWidth="1"/>
    <col min="6914" max="6914" width="27.28515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21.5703125" customWidth="1"/>
    <col min="6936" max="6936" width="9.7109375" customWidth="1"/>
    <col min="7169" max="7169" width="1.28515625" customWidth="1"/>
    <col min="7170" max="7170" width="27.28515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21.5703125" customWidth="1"/>
    <col min="7192" max="7192" width="9.7109375" customWidth="1"/>
    <col min="7425" max="7425" width="1.28515625" customWidth="1"/>
    <col min="7426" max="7426" width="27.28515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21.5703125" customWidth="1"/>
    <col min="7448" max="7448" width="9.7109375" customWidth="1"/>
    <col min="7681" max="7681" width="1.28515625" customWidth="1"/>
    <col min="7682" max="7682" width="27.28515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21.5703125" customWidth="1"/>
    <col min="7704" max="7704" width="9.7109375" customWidth="1"/>
    <col min="7937" max="7937" width="1.28515625" customWidth="1"/>
    <col min="7938" max="7938" width="27.28515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21.5703125" customWidth="1"/>
    <col min="7960" max="7960" width="9.7109375" customWidth="1"/>
    <col min="8193" max="8193" width="1.28515625" customWidth="1"/>
    <col min="8194" max="8194" width="27.28515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21.5703125" customWidth="1"/>
    <col min="8216" max="8216" width="9.7109375" customWidth="1"/>
    <col min="8449" max="8449" width="1.28515625" customWidth="1"/>
    <col min="8450" max="8450" width="27.28515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21.5703125" customWidth="1"/>
    <col min="8472" max="8472" width="9.7109375" customWidth="1"/>
    <col min="8705" max="8705" width="1.28515625" customWidth="1"/>
    <col min="8706" max="8706" width="27.28515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21.5703125" customWidth="1"/>
    <col min="8728" max="8728" width="9.7109375" customWidth="1"/>
    <col min="8961" max="8961" width="1.28515625" customWidth="1"/>
    <col min="8962" max="8962" width="27.28515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21.5703125" customWidth="1"/>
    <col min="8984" max="8984" width="9.7109375" customWidth="1"/>
    <col min="9217" max="9217" width="1.28515625" customWidth="1"/>
    <col min="9218" max="9218" width="27.28515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21.5703125" customWidth="1"/>
    <col min="9240" max="9240" width="9.7109375" customWidth="1"/>
    <col min="9473" max="9473" width="1.28515625" customWidth="1"/>
    <col min="9474" max="9474" width="27.28515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21.5703125" customWidth="1"/>
    <col min="9496" max="9496" width="9.7109375" customWidth="1"/>
    <col min="9729" max="9729" width="1.28515625" customWidth="1"/>
    <col min="9730" max="9730" width="27.28515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21.5703125" customWidth="1"/>
    <col min="9752" max="9752" width="9.7109375" customWidth="1"/>
    <col min="9985" max="9985" width="1.28515625" customWidth="1"/>
    <col min="9986" max="9986" width="27.28515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21.5703125" customWidth="1"/>
    <col min="10008" max="10008" width="9.7109375" customWidth="1"/>
    <col min="10241" max="10241" width="1.28515625" customWidth="1"/>
    <col min="10242" max="10242" width="27.28515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21.5703125" customWidth="1"/>
    <col min="10264" max="10264" width="9.7109375" customWidth="1"/>
    <col min="10497" max="10497" width="1.28515625" customWidth="1"/>
    <col min="10498" max="10498" width="27.28515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21.5703125" customWidth="1"/>
    <col min="10520" max="10520" width="9.7109375" customWidth="1"/>
    <col min="10753" max="10753" width="1.28515625" customWidth="1"/>
    <col min="10754" max="10754" width="27.28515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21.5703125" customWidth="1"/>
    <col min="10776" max="10776" width="9.7109375" customWidth="1"/>
    <col min="11009" max="11009" width="1.28515625" customWidth="1"/>
    <col min="11010" max="11010" width="27.28515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21.5703125" customWidth="1"/>
    <col min="11032" max="11032" width="9.7109375" customWidth="1"/>
    <col min="11265" max="11265" width="1.28515625" customWidth="1"/>
    <col min="11266" max="11266" width="27.28515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21.5703125" customWidth="1"/>
    <col min="11288" max="11288" width="9.7109375" customWidth="1"/>
    <col min="11521" max="11521" width="1.28515625" customWidth="1"/>
    <col min="11522" max="11522" width="27.28515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21.5703125" customWidth="1"/>
    <col min="11544" max="11544" width="9.7109375" customWidth="1"/>
    <col min="11777" max="11777" width="1.28515625" customWidth="1"/>
    <col min="11778" max="11778" width="27.28515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21.5703125" customWidth="1"/>
    <col min="11800" max="11800" width="9.7109375" customWidth="1"/>
    <col min="12033" max="12033" width="1.28515625" customWidth="1"/>
    <col min="12034" max="12034" width="27.28515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21.5703125" customWidth="1"/>
    <col min="12056" max="12056" width="9.7109375" customWidth="1"/>
    <col min="12289" max="12289" width="1.28515625" customWidth="1"/>
    <col min="12290" max="12290" width="27.28515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21.5703125" customWidth="1"/>
    <col min="12312" max="12312" width="9.7109375" customWidth="1"/>
    <col min="12545" max="12545" width="1.28515625" customWidth="1"/>
    <col min="12546" max="12546" width="27.28515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21.5703125" customWidth="1"/>
    <col min="12568" max="12568" width="9.7109375" customWidth="1"/>
    <col min="12801" max="12801" width="1.28515625" customWidth="1"/>
    <col min="12802" max="12802" width="27.28515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21.5703125" customWidth="1"/>
    <col min="12824" max="12824" width="9.7109375" customWidth="1"/>
    <col min="13057" max="13057" width="1.28515625" customWidth="1"/>
    <col min="13058" max="13058" width="27.28515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21.5703125" customWidth="1"/>
    <col min="13080" max="13080" width="9.7109375" customWidth="1"/>
    <col min="13313" max="13313" width="1.28515625" customWidth="1"/>
    <col min="13314" max="13314" width="27.28515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21.5703125" customWidth="1"/>
    <col min="13336" max="13336" width="9.7109375" customWidth="1"/>
    <col min="13569" max="13569" width="1.28515625" customWidth="1"/>
    <col min="13570" max="13570" width="27.28515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21.5703125" customWidth="1"/>
    <col min="13592" max="13592" width="9.7109375" customWidth="1"/>
    <col min="13825" max="13825" width="1.28515625" customWidth="1"/>
    <col min="13826" max="13826" width="27.28515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21.5703125" customWidth="1"/>
    <col min="13848" max="13848" width="9.7109375" customWidth="1"/>
    <col min="14081" max="14081" width="1.28515625" customWidth="1"/>
    <col min="14082" max="14082" width="27.28515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21.5703125" customWidth="1"/>
    <col min="14104" max="14104" width="9.7109375" customWidth="1"/>
    <col min="14337" max="14337" width="1.28515625" customWidth="1"/>
    <col min="14338" max="14338" width="27.28515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21.5703125" customWidth="1"/>
    <col min="14360" max="14360" width="9.7109375" customWidth="1"/>
    <col min="14593" max="14593" width="1.28515625" customWidth="1"/>
    <col min="14594" max="14594" width="27.28515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21.5703125" customWidth="1"/>
    <col min="14616" max="14616" width="9.7109375" customWidth="1"/>
    <col min="14849" max="14849" width="1.28515625" customWidth="1"/>
    <col min="14850" max="14850" width="27.28515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21.5703125" customWidth="1"/>
    <col min="14872" max="14872" width="9.7109375" customWidth="1"/>
    <col min="15105" max="15105" width="1.28515625" customWidth="1"/>
    <col min="15106" max="15106" width="27.28515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21.5703125" customWidth="1"/>
    <col min="15128" max="15128" width="9.7109375" customWidth="1"/>
    <col min="15361" max="15361" width="1.28515625" customWidth="1"/>
    <col min="15362" max="15362" width="27.28515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21.5703125" customWidth="1"/>
    <col min="15384" max="15384" width="9.7109375" customWidth="1"/>
    <col min="15617" max="15617" width="1.28515625" customWidth="1"/>
    <col min="15618" max="15618" width="27.28515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21.5703125" customWidth="1"/>
    <col min="15640" max="15640" width="9.7109375" customWidth="1"/>
    <col min="15873" max="15873" width="1.28515625" customWidth="1"/>
    <col min="15874" max="15874" width="27.28515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21.5703125" customWidth="1"/>
    <col min="15896" max="15896" width="9.7109375" customWidth="1"/>
    <col min="16129" max="16129" width="1.28515625" customWidth="1"/>
    <col min="16130" max="16130" width="27.28515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21.5703125" customWidth="1"/>
    <col min="16152" max="16152" width="9.7109375" customWidth="1"/>
  </cols>
  <sheetData>
    <row r="1" spans="1:30" ht="18.75" x14ac:dyDescent="0.3">
      <c r="A1" s="10"/>
      <c r="B1" s="86" t="s">
        <v>61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96"/>
      <c r="R1" s="96"/>
      <c r="S1" s="96"/>
      <c r="T1" s="96"/>
      <c r="U1" s="96"/>
      <c r="V1" s="70"/>
      <c r="W1" s="71"/>
      <c r="X1" s="35"/>
      <c r="Y1" s="72"/>
      <c r="Z1" s="72"/>
      <c r="AA1" s="72"/>
      <c r="AB1" s="72"/>
      <c r="AC1" s="72"/>
      <c r="AD1" s="72"/>
    </row>
    <row r="2" spans="1:30" x14ac:dyDescent="0.25">
      <c r="A2" s="10"/>
      <c r="B2" s="12" t="s">
        <v>93</v>
      </c>
      <c r="C2" s="110" t="s">
        <v>94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97"/>
      <c r="R2" s="97"/>
      <c r="S2" s="97"/>
      <c r="T2" s="97"/>
      <c r="U2" s="97"/>
      <c r="V2" s="13"/>
      <c r="W2" s="62"/>
      <c r="X2" s="28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42</v>
      </c>
      <c r="C3" s="24" t="s">
        <v>43</v>
      </c>
      <c r="D3" s="65" t="s">
        <v>44</v>
      </c>
      <c r="E3" s="68" t="s">
        <v>1</v>
      </c>
      <c r="F3" s="26"/>
      <c r="G3" s="67" t="s">
        <v>45</v>
      </c>
      <c r="H3" s="64" t="s">
        <v>46</v>
      </c>
      <c r="I3" s="64" t="s">
        <v>32</v>
      </c>
      <c r="J3" s="19" t="s">
        <v>47</v>
      </c>
      <c r="K3" s="66" t="s">
        <v>48</v>
      </c>
      <c r="L3" s="66" t="s">
        <v>49</v>
      </c>
      <c r="M3" s="67" t="s">
        <v>50</v>
      </c>
      <c r="N3" s="67" t="s">
        <v>31</v>
      </c>
      <c r="O3" s="64" t="s">
        <v>51</v>
      </c>
      <c r="P3" s="67" t="s">
        <v>46</v>
      </c>
      <c r="Q3" s="98" t="s">
        <v>17</v>
      </c>
      <c r="R3" s="98">
        <v>1</v>
      </c>
      <c r="S3" s="98">
        <v>2</v>
      </c>
      <c r="T3" s="98">
        <v>3</v>
      </c>
      <c r="U3" s="98" t="s">
        <v>52</v>
      </c>
      <c r="V3" s="19" t="s">
        <v>22</v>
      </c>
      <c r="W3" s="18" t="s">
        <v>53</v>
      </c>
      <c r="X3" s="18" t="s">
        <v>54</v>
      </c>
      <c r="Y3" s="72"/>
      <c r="Z3" s="72"/>
      <c r="AA3" s="72"/>
      <c r="AB3" s="72"/>
      <c r="AC3" s="72"/>
      <c r="AD3" s="72"/>
    </row>
    <row r="4" spans="1:30" x14ac:dyDescent="0.25">
      <c r="A4" s="25"/>
      <c r="B4" s="121" t="s">
        <v>108</v>
      </c>
      <c r="C4" s="122" t="s">
        <v>109</v>
      </c>
      <c r="D4" s="123" t="s">
        <v>110</v>
      </c>
      <c r="E4" s="124" t="s">
        <v>95</v>
      </c>
      <c r="F4" s="26"/>
      <c r="G4" s="125">
        <v>1</v>
      </c>
      <c r="H4" s="125"/>
      <c r="I4" s="125"/>
      <c r="J4" s="126" t="s">
        <v>111</v>
      </c>
      <c r="K4" s="126">
        <v>7</v>
      </c>
      <c r="L4" s="126"/>
      <c r="M4" s="125">
        <v>1</v>
      </c>
      <c r="N4" s="125"/>
      <c r="O4" s="125">
        <v>2</v>
      </c>
      <c r="P4" s="125"/>
      <c r="Q4" s="129" t="s">
        <v>137</v>
      </c>
      <c r="R4" s="129" t="s">
        <v>82</v>
      </c>
      <c r="S4" s="139" t="s">
        <v>67</v>
      </c>
      <c r="T4" s="139" t="s">
        <v>82</v>
      </c>
      <c r="U4" s="139" t="s">
        <v>66</v>
      </c>
      <c r="V4" s="128">
        <v>0.42899999999999999</v>
      </c>
      <c r="W4" s="122" t="s">
        <v>112</v>
      </c>
      <c r="X4" s="141">
        <v>7153</v>
      </c>
      <c r="Y4" s="72"/>
      <c r="Z4" s="72"/>
      <c r="AA4" s="72"/>
      <c r="AB4" s="72"/>
      <c r="AC4" s="72"/>
      <c r="AD4" s="72"/>
    </row>
    <row r="5" spans="1:30" x14ac:dyDescent="0.25">
      <c r="A5" s="25"/>
      <c r="B5" s="121" t="s">
        <v>113</v>
      </c>
      <c r="C5" s="122" t="s">
        <v>114</v>
      </c>
      <c r="D5" s="123" t="s">
        <v>110</v>
      </c>
      <c r="E5" s="124" t="s">
        <v>95</v>
      </c>
      <c r="F5" s="26"/>
      <c r="G5" s="125">
        <v>1</v>
      </c>
      <c r="H5" s="125"/>
      <c r="I5" s="125"/>
      <c r="J5" s="126" t="s">
        <v>115</v>
      </c>
      <c r="K5" s="126">
        <v>2</v>
      </c>
      <c r="L5" s="126"/>
      <c r="M5" s="125">
        <v>1</v>
      </c>
      <c r="N5" s="125"/>
      <c r="O5" s="125"/>
      <c r="P5" s="125">
        <v>3</v>
      </c>
      <c r="Q5" s="129" t="s">
        <v>138</v>
      </c>
      <c r="R5" s="129" t="s">
        <v>67</v>
      </c>
      <c r="S5" s="139" t="s">
        <v>139</v>
      </c>
      <c r="T5" s="139"/>
      <c r="U5" s="139" t="s">
        <v>82</v>
      </c>
      <c r="V5" s="128">
        <v>0.75</v>
      </c>
      <c r="W5" s="122" t="s">
        <v>116</v>
      </c>
      <c r="X5" s="141">
        <v>4276</v>
      </c>
      <c r="Y5" s="72"/>
      <c r="Z5" s="72"/>
      <c r="AA5" s="72"/>
      <c r="AB5" s="72"/>
      <c r="AC5" s="72"/>
      <c r="AD5" s="72"/>
    </row>
    <row r="6" spans="1:30" x14ac:dyDescent="0.25">
      <c r="A6" s="25"/>
      <c r="B6" s="121" t="s">
        <v>117</v>
      </c>
      <c r="C6" s="122" t="s">
        <v>118</v>
      </c>
      <c r="D6" s="123" t="s">
        <v>110</v>
      </c>
      <c r="E6" s="124" t="s">
        <v>95</v>
      </c>
      <c r="F6" s="26"/>
      <c r="G6" s="125">
        <v>1</v>
      </c>
      <c r="H6" s="125"/>
      <c r="I6" s="125"/>
      <c r="J6" s="126" t="s">
        <v>115</v>
      </c>
      <c r="K6" s="126">
        <v>2</v>
      </c>
      <c r="L6" s="126" t="s">
        <v>119</v>
      </c>
      <c r="M6" s="125">
        <v>1</v>
      </c>
      <c r="N6" s="125"/>
      <c r="O6" s="125"/>
      <c r="P6" s="125">
        <v>1</v>
      </c>
      <c r="Q6" s="129" t="s">
        <v>140</v>
      </c>
      <c r="R6" s="129"/>
      <c r="S6" s="139" t="s">
        <v>79</v>
      </c>
      <c r="T6" s="139" t="s">
        <v>66</v>
      </c>
      <c r="U6" s="139"/>
      <c r="V6" s="128">
        <v>0.7</v>
      </c>
      <c r="W6" s="122" t="s">
        <v>120</v>
      </c>
      <c r="X6" s="141">
        <v>5640</v>
      </c>
      <c r="Y6" s="72"/>
      <c r="Z6" s="72"/>
      <c r="AA6" s="72"/>
      <c r="AB6" s="72"/>
      <c r="AC6" s="72"/>
      <c r="AD6" s="72"/>
    </row>
    <row r="7" spans="1:30" x14ac:dyDescent="0.25">
      <c r="A7" s="25"/>
      <c r="B7" s="121" t="s">
        <v>121</v>
      </c>
      <c r="C7" s="122" t="s">
        <v>122</v>
      </c>
      <c r="D7" s="123" t="s">
        <v>110</v>
      </c>
      <c r="E7" s="124" t="s">
        <v>95</v>
      </c>
      <c r="F7" s="26"/>
      <c r="G7" s="125"/>
      <c r="H7" s="125"/>
      <c r="I7" s="125">
        <v>1</v>
      </c>
      <c r="J7" s="126"/>
      <c r="K7" s="126" t="s">
        <v>77</v>
      </c>
      <c r="L7" s="126" t="s">
        <v>119</v>
      </c>
      <c r="M7" s="125">
        <v>1</v>
      </c>
      <c r="N7" s="125"/>
      <c r="O7" s="125"/>
      <c r="P7" s="125">
        <v>1</v>
      </c>
      <c r="Q7" s="129" t="s">
        <v>141</v>
      </c>
      <c r="R7" s="129"/>
      <c r="S7" s="139" t="s">
        <v>142</v>
      </c>
      <c r="T7" s="139" t="s">
        <v>68</v>
      </c>
      <c r="U7" s="139"/>
      <c r="V7" s="128">
        <v>0.875</v>
      </c>
      <c r="W7" s="122" t="s">
        <v>120</v>
      </c>
      <c r="X7" s="141">
        <v>5075</v>
      </c>
      <c r="Y7" s="72"/>
      <c r="Z7" s="72"/>
      <c r="AA7" s="72"/>
      <c r="AB7" s="72"/>
      <c r="AC7" s="72"/>
      <c r="AD7" s="72"/>
    </row>
    <row r="8" spans="1:30" x14ac:dyDescent="0.25">
      <c r="A8" s="25"/>
      <c r="B8" s="121" t="s">
        <v>123</v>
      </c>
      <c r="C8" s="122" t="s">
        <v>124</v>
      </c>
      <c r="D8" s="123" t="s">
        <v>110</v>
      </c>
      <c r="E8" s="124" t="s">
        <v>95</v>
      </c>
      <c r="F8" s="26"/>
      <c r="G8" s="125"/>
      <c r="H8" s="125"/>
      <c r="I8" s="125">
        <v>1</v>
      </c>
      <c r="J8" s="126"/>
      <c r="K8" s="126" t="s">
        <v>77</v>
      </c>
      <c r="L8" s="126" t="s">
        <v>85</v>
      </c>
      <c r="M8" s="125">
        <v>1</v>
      </c>
      <c r="N8" s="125"/>
      <c r="O8" s="125"/>
      <c r="P8" s="125"/>
      <c r="Q8" s="129" t="s">
        <v>142</v>
      </c>
      <c r="R8" s="129" t="s">
        <v>82</v>
      </c>
      <c r="S8" s="139" t="s">
        <v>143</v>
      </c>
      <c r="T8" s="139"/>
      <c r="U8" s="139"/>
      <c r="V8" s="128">
        <v>0.85699999999999998</v>
      </c>
      <c r="W8" s="122" t="s">
        <v>125</v>
      </c>
      <c r="X8" s="141">
        <v>4713</v>
      </c>
      <c r="Y8" s="72"/>
      <c r="Z8" s="72"/>
      <c r="AA8" s="72"/>
      <c r="AB8" s="72"/>
      <c r="AC8" s="72"/>
      <c r="AD8" s="72"/>
    </row>
    <row r="9" spans="1:30" x14ac:dyDescent="0.25">
      <c r="A9" s="25"/>
      <c r="B9" s="24" t="s">
        <v>7</v>
      </c>
      <c r="C9" s="19"/>
      <c r="D9" s="18"/>
      <c r="E9" s="73"/>
      <c r="F9" s="74"/>
      <c r="G9" s="20">
        <f>SUM(G4:G8)</f>
        <v>3</v>
      </c>
      <c r="H9" s="20"/>
      <c r="I9" s="20">
        <f>SUM(I4:I8)</f>
        <v>2</v>
      </c>
      <c r="J9" s="19"/>
      <c r="K9" s="19"/>
      <c r="L9" s="19"/>
      <c r="M9" s="20">
        <f t="shared" ref="M9:P9" si="0">SUM(M4:M8)</f>
        <v>5</v>
      </c>
      <c r="N9" s="20"/>
      <c r="O9" s="20">
        <f t="shared" si="0"/>
        <v>2</v>
      </c>
      <c r="P9" s="20">
        <f t="shared" si="0"/>
        <v>5</v>
      </c>
      <c r="Q9" s="76" t="s">
        <v>144</v>
      </c>
      <c r="R9" s="76" t="s">
        <v>145</v>
      </c>
      <c r="S9" s="76" t="s">
        <v>146</v>
      </c>
      <c r="T9" s="76" t="s">
        <v>80</v>
      </c>
      <c r="U9" s="76" t="s">
        <v>83</v>
      </c>
      <c r="V9" s="36">
        <v>0.72499999999999998</v>
      </c>
      <c r="W9" s="75"/>
      <c r="X9" s="76"/>
      <c r="Y9" s="72"/>
      <c r="Z9" s="72"/>
      <c r="AA9" s="72"/>
      <c r="AB9" s="72"/>
      <c r="AC9" s="72"/>
      <c r="AD9" s="72"/>
    </row>
    <row r="10" spans="1:30" x14ac:dyDescent="0.25">
      <c r="A10" s="130"/>
      <c r="B10" s="131" t="s">
        <v>55</v>
      </c>
      <c r="C10" s="132" t="s">
        <v>126</v>
      </c>
      <c r="D10" s="133"/>
      <c r="E10" s="84"/>
      <c r="F10" s="134"/>
      <c r="G10" s="99"/>
      <c r="H10" s="133"/>
      <c r="I10" s="133"/>
      <c r="J10" s="133"/>
      <c r="K10" s="132"/>
      <c r="L10" s="132"/>
      <c r="M10" s="132"/>
      <c r="N10" s="132"/>
      <c r="O10" s="132"/>
      <c r="P10" s="132"/>
      <c r="Q10" s="140"/>
      <c r="R10" s="140"/>
      <c r="S10" s="140"/>
      <c r="T10" s="140"/>
      <c r="U10" s="140"/>
      <c r="V10" s="83"/>
      <c r="W10" s="132"/>
      <c r="X10" s="85"/>
      <c r="Y10" s="72"/>
      <c r="Z10" s="77"/>
      <c r="AA10" s="77"/>
      <c r="AB10" s="77"/>
      <c r="AC10" s="72"/>
      <c r="AD10" s="72"/>
    </row>
    <row r="11" spans="1:30" x14ac:dyDescent="0.25">
      <c r="A11" s="130"/>
      <c r="B11" s="135"/>
      <c r="C11" s="78"/>
      <c r="D11" s="136"/>
      <c r="E11" s="79"/>
      <c r="F11" s="79"/>
      <c r="G11" s="107"/>
      <c r="H11" s="78"/>
      <c r="I11" s="78"/>
      <c r="J11" s="78"/>
      <c r="K11" s="78"/>
      <c r="L11" s="78"/>
      <c r="M11" s="78"/>
      <c r="N11" s="78"/>
      <c r="O11" s="78"/>
      <c r="P11" s="78"/>
      <c r="Q11" s="107"/>
      <c r="R11" s="107"/>
      <c r="S11" s="107"/>
      <c r="T11" s="107"/>
      <c r="U11" s="107"/>
      <c r="V11" s="78"/>
      <c r="W11" s="78"/>
      <c r="X11" s="137"/>
      <c r="Y11" s="40"/>
      <c r="Z11" s="38"/>
      <c r="AA11" s="26"/>
      <c r="AB11" s="26"/>
      <c r="AC11" s="72"/>
      <c r="AD11" s="72"/>
    </row>
    <row r="12" spans="1:30" x14ac:dyDescent="0.25">
      <c r="A12" s="25"/>
      <c r="B12" s="69" t="s">
        <v>84</v>
      </c>
      <c r="C12" s="24" t="s">
        <v>43</v>
      </c>
      <c r="D12" s="65" t="s">
        <v>44</v>
      </c>
      <c r="E12" s="68" t="s">
        <v>1</v>
      </c>
      <c r="F12" s="26"/>
      <c r="G12" s="67" t="s">
        <v>45</v>
      </c>
      <c r="H12" s="64" t="s">
        <v>46</v>
      </c>
      <c r="I12" s="64" t="s">
        <v>32</v>
      </c>
      <c r="J12" s="19" t="s">
        <v>47</v>
      </c>
      <c r="K12" s="66" t="s">
        <v>48</v>
      </c>
      <c r="L12" s="66" t="s">
        <v>49</v>
      </c>
      <c r="M12" s="67" t="s">
        <v>50</v>
      </c>
      <c r="N12" s="67" t="s">
        <v>31</v>
      </c>
      <c r="O12" s="64" t="s">
        <v>51</v>
      </c>
      <c r="P12" s="67" t="s">
        <v>46</v>
      </c>
      <c r="Q12" s="98" t="s">
        <v>17</v>
      </c>
      <c r="R12" s="98">
        <v>1</v>
      </c>
      <c r="S12" s="98">
        <v>2</v>
      </c>
      <c r="T12" s="98">
        <v>3</v>
      </c>
      <c r="U12" s="98" t="s">
        <v>52</v>
      </c>
      <c r="V12" s="19" t="s">
        <v>22</v>
      </c>
      <c r="W12" s="18" t="s">
        <v>53</v>
      </c>
      <c r="X12" s="18" t="s">
        <v>54</v>
      </c>
      <c r="Y12" s="72"/>
      <c r="Z12" s="72"/>
      <c r="AA12" s="72"/>
      <c r="AB12" s="72"/>
      <c r="AC12" s="72"/>
      <c r="AD12" s="72"/>
    </row>
    <row r="13" spans="1:30" x14ac:dyDescent="0.25">
      <c r="A13" s="25"/>
      <c r="B13" s="121" t="s">
        <v>127</v>
      </c>
      <c r="C13" s="122" t="s">
        <v>128</v>
      </c>
      <c r="D13" s="123" t="s">
        <v>110</v>
      </c>
      <c r="E13" s="124" t="s">
        <v>184</v>
      </c>
      <c r="F13" s="26"/>
      <c r="G13" s="125">
        <v>1</v>
      </c>
      <c r="H13" s="127"/>
      <c r="I13" s="125"/>
      <c r="J13" s="126"/>
      <c r="K13" s="126"/>
      <c r="L13" s="126" t="s">
        <v>129</v>
      </c>
      <c r="M13" s="126">
        <v>1</v>
      </c>
      <c r="N13" s="125"/>
      <c r="O13" s="127">
        <v>1</v>
      </c>
      <c r="P13" s="125">
        <v>1</v>
      </c>
      <c r="Q13" s="139"/>
      <c r="R13" s="139"/>
      <c r="S13" s="139"/>
      <c r="T13" s="139"/>
      <c r="U13" s="139"/>
      <c r="V13" s="128"/>
      <c r="W13" s="123" t="s">
        <v>130</v>
      </c>
      <c r="X13" s="125">
        <v>350</v>
      </c>
      <c r="Y13" s="72"/>
      <c r="Z13" s="72"/>
      <c r="AA13" s="72"/>
      <c r="AB13" s="72"/>
      <c r="AC13" s="72"/>
      <c r="AD13" s="72"/>
    </row>
    <row r="14" spans="1:30" x14ac:dyDescent="0.25">
      <c r="A14" s="130"/>
      <c r="B14" s="135"/>
      <c r="C14" s="78"/>
      <c r="D14" s="136"/>
      <c r="E14" s="79"/>
      <c r="F14" s="79"/>
      <c r="G14" s="107"/>
      <c r="H14" s="78"/>
      <c r="I14" s="78"/>
      <c r="J14" s="78"/>
      <c r="K14" s="78"/>
      <c r="L14" s="78"/>
      <c r="M14" s="78"/>
      <c r="N14" s="78"/>
      <c r="O14" s="78"/>
      <c r="P14" s="78"/>
      <c r="Q14" s="107"/>
      <c r="R14" s="107"/>
      <c r="S14" s="107"/>
      <c r="T14" s="107"/>
      <c r="U14" s="107"/>
      <c r="V14" s="78"/>
      <c r="W14" s="78"/>
      <c r="X14" s="137"/>
      <c r="Y14" s="40"/>
      <c r="Z14" s="38"/>
      <c r="AA14" s="26"/>
      <c r="AB14" s="26"/>
      <c r="AC14" s="72"/>
      <c r="AD14" s="72"/>
    </row>
    <row r="15" spans="1:30" x14ac:dyDescent="0.25">
      <c r="A15" s="25"/>
      <c r="B15" s="69" t="s">
        <v>78</v>
      </c>
      <c r="C15" s="24" t="s">
        <v>43</v>
      </c>
      <c r="D15" s="65" t="s">
        <v>44</v>
      </c>
      <c r="E15" s="68" t="s">
        <v>1</v>
      </c>
      <c r="F15" s="26"/>
      <c r="G15" s="67" t="s">
        <v>45</v>
      </c>
      <c r="H15" s="64" t="s">
        <v>46</v>
      </c>
      <c r="I15" s="64" t="s">
        <v>32</v>
      </c>
      <c r="J15" s="19" t="s">
        <v>47</v>
      </c>
      <c r="K15" s="66" t="s">
        <v>48</v>
      </c>
      <c r="L15" s="66" t="s">
        <v>49</v>
      </c>
      <c r="M15" s="67" t="s">
        <v>50</v>
      </c>
      <c r="N15" s="67" t="s">
        <v>31</v>
      </c>
      <c r="O15" s="64" t="s">
        <v>51</v>
      </c>
      <c r="P15" s="67" t="s">
        <v>46</v>
      </c>
      <c r="Q15" s="98" t="s">
        <v>17</v>
      </c>
      <c r="R15" s="98">
        <v>1</v>
      </c>
      <c r="S15" s="98">
        <v>2</v>
      </c>
      <c r="T15" s="98">
        <v>3</v>
      </c>
      <c r="U15" s="98" t="s">
        <v>52</v>
      </c>
      <c r="V15" s="19" t="s">
        <v>22</v>
      </c>
      <c r="W15" s="18" t="s">
        <v>53</v>
      </c>
      <c r="X15" s="18" t="s">
        <v>54</v>
      </c>
      <c r="Y15" s="72"/>
      <c r="Z15" s="72"/>
      <c r="AA15" s="72"/>
      <c r="AB15" s="72"/>
      <c r="AC15" s="72"/>
      <c r="AD15" s="72"/>
    </row>
    <row r="16" spans="1:30" x14ac:dyDescent="0.25">
      <c r="A16" s="25"/>
      <c r="B16" s="121" t="s">
        <v>131</v>
      </c>
      <c r="C16" s="122" t="s">
        <v>132</v>
      </c>
      <c r="D16" s="123" t="s">
        <v>110</v>
      </c>
      <c r="E16" s="124" t="s">
        <v>95</v>
      </c>
      <c r="F16" s="26"/>
      <c r="G16" s="125">
        <v>1</v>
      </c>
      <c r="H16" s="127"/>
      <c r="I16" s="125"/>
      <c r="J16" s="126"/>
      <c r="K16" s="126"/>
      <c r="L16" s="126"/>
      <c r="M16" s="126">
        <v>1</v>
      </c>
      <c r="N16" s="125"/>
      <c r="O16" s="127"/>
      <c r="P16" s="125"/>
      <c r="Q16" s="139"/>
      <c r="R16" s="139"/>
      <c r="S16" s="139"/>
      <c r="T16" s="139"/>
      <c r="U16" s="139"/>
      <c r="V16" s="128"/>
      <c r="W16" s="123" t="s">
        <v>133</v>
      </c>
      <c r="X16" s="125">
        <v>325</v>
      </c>
      <c r="Y16" s="72"/>
      <c r="Z16" s="72"/>
      <c r="AA16" s="72"/>
      <c r="AB16" s="72"/>
      <c r="AC16" s="72"/>
      <c r="AD16" s="72"/>
    </row>
    <row r="17" spans="1:30" x14ac:dyDescent="0.25">
      <c r="A17" s="130"/>
      <c r="B17" s="135"/>
      <c r="C17" s="78"/>
      <c r="D17" s="136"/>
      <c r="E17" s="79"/>
      <c r="F17" s="79"/>
      <c r="G17" s="107"/>
      <c r="H17" s="78"/>
      <c r="I17" s="78"/>
      <c r="J17" s="78"/>
      <c r="K17" s="78"/>
      <c r="L17" s="78"/>
      <c r="M17" s="78"/>
      <c r="N17" s="78"/>
      <c r="O17" s="78"/>
      <c r="P17" s="78"/>
      <c r="Q17" s="107"/>
      <c r="R17" s="107"/>
      <c r="S17" s="107"/>
      <c r="T17" s="107"/>
      <c r="U17" s="107"/>
      <c r="V17" s="78"/>
      <c r="W17" s="78"/>
      <c r="X17" s="137"/>
      <c r="Y17" s="40"/>
      <c r="Z17" s="38"/>
      <c r="AA17" s="26"/>
      <c r="AB17" s="26"/>
      <c r="AC17" s="72"/>
      <c r="AD17" s="72"/>
    </row>
    <row r="18" spans="1:30" x14ac:dyDescent="0.25">
      <c r="A18" s="10"/>
      <c r="B18" s="69" t="s">
        <v>75</v>
      </c>
      <c r="C18" s="24" t="s">
        <v>43</v>
      </c>
      <c r="D18" s="65" t="s">
        <v>44</v>
      </c>
      <c r="E18" s="68" t="s">
        <v>1</v>
      </c>
      <c r="F18" s="26"/>
      <c r="G18" s="67" t="s">
        <v>45</v>
      </c>
      <c r="H18" s="64" t="s">
        <v>46</v>
      </c>
      <c r="I18" s="64" t="s">
        <v>32</v>
      </c>
      <c r="J18" s="19" t="s">
        <v>47</v>
      </c>
      <c r="K18" s="66" t="s">
        <v>48</v>
      </c>
      <c r="L18" s="66" t="s">
        <v>49</v>
      </c>
      <c r="M18" s="67" t="s">
        <v>50</v>
      </c>
      <c r="N18" s="67" t="s">
        <v>31</v>
      </c>
      <c r="O18" s="64" t="s">
        <v>51</v>
      </c>
      <c r="P18" s="67" t="s">
        <v>46</v>
      </c>
      <c r="Q18" s="98" t="s">
        <v>17</v>
      </c>
      <c r="R18" s="98">
        <v>1</v>
      </c>
      <c r="S18" s="98">
        <v>2</v>
      </c>
      <c r="T18" s="98">
        <v>3</v>
      </c>
      <c r="U18" s="98" t="s">
        <v>52</v>
      </c>
      <c r="V18" s="19" t="s">
        <v>22</v>
      </c>
      <c r="W18" s="18" t="s">
        <v>53</v>
      </c>
      <c r="X18" s="18" t="s">
        <v>54</v>
      </c>
      <c r="Y18" s="72"/>
      <c r="Z18" s="72"/>
      <c r="AA18" s="72"/>
      <c r="AB18" s="72"/>
      <c r="AC18" s="72"/>
      <c r="AD18" s="72"/>
    </row>
    <row r="19" spans="1:30" x14ac:dyDescent="0.25">
      <c r="A19" s="25"/>
      <c r="B19" s="121" t="s">
        <v>134</v>
      </c>
      <c r="C19" s="122" t="s">
        <v>135</v>
      </c>
      <c r="D19" s="123" t="s">
        <v>110</v>
      </c>
      <c r="E19" s="138" t="s">
        <v>95</v>
      </c>
      <c r="F19" s="80"/>
      <c r="G19" s="125">
        <v>1</v>
      </c>
      <c r="H19" s="127"/>
      <c r="I19" s="125"/>
      <c r="J19" s="126" t="s">
        <v>111</v>
      </c>
      <c r="K19" s="126">
        <v>2</v>
      </c>
      <c r="L19" s="126"/>
      <c r="M19" s="126">
        <v>1</v>
      </c>
      <c r="N19" s="125"/>
      <c r="O19" s="127"/>
      <c r="P19" s="125">
        <v>2</v>
      </c>
      <c r="Q19" s="139" t="s">
        <v>142</v>
      </c>
      <c r="R19" s="139"/>
      <c r="S19" s="139" t="s">
        <v>143</v>
      </c>
      <c r="T19" s="139" t="s">
        <v>82</v>
      </c>
      <c r="U19" s="139"/>
      <c r="V19" s="128">
        <v>0.8571428571428571</v>
      </c>
      <c r="W19" s="123" t="s">
        <v>136</v>
      </c>
      <c r="X19" s="125">
        <v>1281</v>
      </c>
      <c r="Y19" s="72"/>
      <c r="Z19" s="72"/>
      <c r="AA19" s="72"/>
      <c r="AB19" s="72"/>
      <c r="AC19" s="72"/>
      <c r="AD19" s="72"/>
    </row>
    <row r="20" spans="1:30" x14ac:dyDescent="0.25">
      <c r="A20" s="130"/>
      <c r="B20" s="135"/>
      <c r="C20" s="78"/>
      <c r="D20" s="136"/>
      <c r="E20" s="79"/>
      <c r="F20" s="79"/>
      <c r="G20" s="107"/>
      <c r="H20" s="78"/>
      <c r="I20" s="78"/>
      <c r="J20" s="78"/>
      <c r="K20" s="78"/>
      <c r="L20" s="78"/>
      <c r="M20" s="78"/>
      <c r="N20" s="78"/>
      <c r="O20" s="78"/>
      <c r="P20" s="78"/>
      <c r="Q20" s="107"/>
      <c r="R20" s="107"/>
      <c r="S20" s="107"/>
      <c r="T20" s="107"/>
      <c r="U20" s="107"/>
      <c r="V20" s="78"/>
      <c r="W20" s="78"/>
      <c r="X20" s="137"/>
      <c r="Y20" s="40"/>
      <c r="Z20" s="38"/>
      <c r="AA20" s="26"/>
      <c r="AB20" s="26"/>
      <c r="AC20" s="72"/>
      <c r="AD20" s="72"/>
    </row>
    <row r="21" spans="1:30" x14ac:dyDescent="0.25">
      <c r="A21" s="25"/>
      <c r="B21" s="77"/>
      <c r="C21" s="38"/>
      <c r="D21" s="77"/>
      <c r="E21" s="81"/>
      <c r="G21" s="38"/>
      <c r="H21" s="40"/>
      <c r="I21" s="38"/>
      <c r="J21" s="26"/>
      <c r="K21" s="26"/>
      <c r="L21" s="26"/>
      <c r="M21" s="38"/>
      <c r="N21" s="38"/>
      <c r="O21" s="38"/>
      <c r="P21" s="38"/>
      <c r="Q21" s="100"/>
      <c r="R21" s="100"/>
      <c r="S21" s="100"/>
      <c r="T21" s="100"/>
      <c r="U21" s="100"/>
      <c r="V21" s="38"/>
      <c r="W21" s="77"/>
      <c r="X21" s="38"/>
      <c r="Y21" s="72"/>
      <c r="Z21" s="72"/>
      <c r="AA21" s="72"/>
      <c r="AB21" s="72"/>
      <c r="AC21" s="72"/>
      <c r="AD21" s="72"/>
    </row>
    <row r="22" spans="1:30" x14ac:dyDescent="0.25">
      <c r="A22" s="25"/>
      <c r="B22" s="77"/>
      <c r="C22" s="38"/>
      <c r="D22" s="77"/>
      <c r="E22" s="81"/>
      <c r="G22" s="38"/>
      <c r="H22" s="40"/>
      <c r="I22" s="38"/>
      <c r="J22" s="26"/>
      <c r="K22" s="26"/>
      <c r="L22" s="26"/>
      <c r="M22" s="38"/>
      <c r="N22" s="38"/>
      <c r="O22" s="38"/>
      <c r="P22" s="38"/>
      <c r="Q22" s="100"/>
      <c r="R22" s="100"/>
      <c r="S22" s="100"/>
      <c r="T22" s="100"/>
      <c r="U22" s="100"/>
      <c r="V22" s="38"/>
      <c r="W22" s="77"/>
      <c r="X22" s="38"/>
      <c r="Y22" s="72"/>
      <c r="Z22" s="72"/>
      <c r="AA22" s="72"/>
      <c r="AB22" s="72"/>
      <c r="AC22" s="72"/>
      <c r="AD22" s="72"/>
    </row>
    <row r="23" spans="1:30" x14ac:dyDescent="0.25">
      <c r="A23" s="25"/>
      <c r="B23" s="77"/>
      <c r="C23" s="38"/>
      <c r="D23" s="77"/>
      <c r="E23" s="81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100"/>
      <c r="R23" s="100"/>
      <c r="S23" s="100"/>
      <c r="T23" s="100"/>
      <c r="U23" s="100"/>
      <c r="V23" s="38"/>
      <c r="W23" s="77"/>
      <c r="X23" s="38"/>
      <c r="Y23" s="72"/>
      <c r="Z23" s="72"/>
      <c r="AA23" s="72"/>
      <c r="AB23" s="72"/>
      <c r="AC23" s="72"/>
      <c r="AD23" s="72"/>
    </row>
    <row r="24" spans="1:30" x14ac:dyDescent="0.25">
      <c r="A24" s="25"/>
      <c r="B24" s="77"/>
      <c r="C24" s="38"/>
      <c r="D24" s="77"/>
      <c r="E24" s="81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100"/>
      <c r="R24" s="100"/>
      <c r="S24" s="100"/>
      <c r="T24" s="100"/>
      <c r="U24" s="100"/>
      <c r="V24" s="38"/>
      <c r="W24" s="77"/>
      <c r="X24" s="38"/>
      <c r="Y24" s="72"/>
      <c r="Z24" s="72"/>
      <c r="AA24" s="72"/>
      <c r="AB24" s="72"/>
      <c r="AC24" s="72"/>
      <c r="AD24" s="72"/>
    </row>
    <row r="25" spans="1:30" x14ac:dyDescent="0.25">
      <c r="A25" s="25"/>
      <c r="B25" s="77"/>
      <c r="C25" s="38"/>
      <c r="D25" s="77"/>
      <c r="E25" s="81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100"/>
      <c r="R25" s="100"/>
      <c r="S25" s="100"/>
      <c r="T25" s="100"/>
      <c r="U25" s="100"/>
      <c r="V25" s="38"/>
      <c r="W25" s="77"/>
      <c r="X25" s="38"/>
      <c r="Y25" s="72"/>
      <c r="Z25" s="72"/>
      <c r="AA25" s="72"/>
      <c r="AB25" s="72"/>
      <c r="AC25" s="72"/>
      <c r="AD25" s="72"/>
    </row>
    <row r="26" spans="1:30" x14ac:dyDescent="0.25">
      <c r="A26" s="25"/>
      <c r="B26" s="77"/>
      <c r="C26" s="38"/>
      <c r="D26" s="77"/>
      <c r="E26" s="81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100"/>
      <c r="R26" s="100"/>
      <c r="S26" s="100"/>
      <c r="T26" s="100"/>
      <c r="U26" s="100"/>
      <c r="V26" s="38"/>
      <c r="W26" s="77"/>
      <c r="X26" s="38"/>
      <c r="Y26" s="72"/>
      <c r="Z26" s="72"/>
      <c r="AA26" s="72"/>
      <c r="AB26" s="72"/>
      <c r="AC26" s="72"/>
      <c r="AD26" s="72"/>
    </row>
    <row r="27" spans="1:30" x14ac:dyDescent="0.25">
      <c r="A27" s="25"/>
      <c r="B27" s="77"/>
      <c r="C27" s="38"/>
      <c r="D27" s="77"/>
      <c r="E27" s="81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100"/>
      <c r="R27" s="100"/>
      <c r="S27" s="100"/>
      <c r="T27" s="100"/>
      <c r="U27" s="100"/>
      <c r="V27" s="38"/>
      <c r="W27" s="77"/>
      <c r="X27" s="38"/>
      <c r="Y27" s="72"/>
      <c r="Z27" s="72"/>
      <c r="AA27" s="72"/>
      <c r="AB27" s="72"/>
      <c r="AC27" s="72"/>
      <c r="AD27" s="72"/>
    </row>
    <row r="28" spans="1:30" x14ac:dyDescent="0.25">
      <c r="A28" s="25"/>
      <c r="B28" s="77"/>
      <c r="C28" s="38"/>
      <c r="D28" s="77"/>
      <c r="E28" s="81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100"/>
      <c r="R28" s="100"/>
      <c r="S28" s="100"/>
      <c r="T28" s="100"/>
      <c r="U28" s="100"/>
      <c r="V28" s="38"/>
      <c r="W28" s="77"/>
      <c r="X28" s="38"/>
      <c r="Y28" s="72"/>
      <c r="Z28" s="72"/>
      <c r="AA28" s="72"/>
      <c r="AB28" s="72"/>
      <c r="AC28" s="72"/>
      <c r="AD28" s="72"/>
    </row>
    <row r="29" spans="1:30" x14ac:dyDescent="0.25">
      <c r="A29" s="25"/>
      <c r="B29" s="77"/>
      <c r="C29" s="38"/>
      <c r="D29" s="77"/>
      <c r="E29" s="81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00"/>
      <c r="R29" s="100"/>
      <c r="S29" s="100"/>
      <c r="T29" s="100"/>
      <c r="U29" s="100"/>
      <c r="V29" s="38"/>
      <c r="W29" s="77"/>
      <c r="X29" s="38"/>
      <c r="Y29" s="72"/>
      <c r="Z29" s="72"/>
      <c r="AA29" s="72"/>
      <c r="AB29" s="72"/>
      <c r="AC29" s="72"/>
      <c r="AD29" s="72"/>
    </row>
    <row r="30" spans="1:30" x14ac:dyDescent="0.25">
      <c r="A30" s="25"/>
      <c r="B30" s="77"/>
      <c r="C30" s="38"/>
      <c r="D30" s="77"/>
      <c r="E30" s="81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00"/>
      <c r="R30" s="100"/>
      <c r="S30" s="100"/>
      <c r="T30" s="100"/>
      <c r="U30" s="100"/>
      <c r="V30" s="38"/>
      <c r="W30" s="77"/>
      <c r="X30" s="38"/>
      <c r="Y30" s="72"/>
      <c r="Z30" s="72"/>
      <c r="AA30" s="72"/>
      <c r="AB30" s="72"/>
      <c r="AC30" s="72"/>
      <c r="AD30" s="72"/>
    </row>
    <row r="31" spans="1:30" x14ac:dyDescent="0.25">
      <c r="A31" s="25"/>
      <c r="B31" s="77"/>
      <c r="C31" s="38"/>
      <c r="D31" s="77"/>
      <c r="E31" s="81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00"/>
      <c r="R31" s="100"/>
      <c r="S31" s="100"/>
      <c r="T31" s="100"/>
      <c r="U31" s="100"/>
      <c r="V31" s="38"/>
      <c r="W31" s="77"/>
      <c r="X31" s="38"/>
      <c r="Y31" s="72"/>
      <c r="Z31" s="72"/>
      <c r="AA31" s="72"/>
      <c r="AB31" s="72"/>
      <c r="AC31" s="72"/>
      <c r="AD31" s="72"/>
    </row>
    <row r="32" spans="1:30" x14ac:dyDescent="0.25">
      <c r="A32" s="25"/>
      <c r="B32" s="77"/>
      <c r="C32" s="38"/>
      <c r="D32" s="77"/>
      <c r="E32" s="81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00"/>
      <c r="R32" s="100"/>
      <c r="S32" s="100"/>
      <c r="T32" s="100"/>
      <c r="U32" s="100"/>
      <c r="V32" s="38"/>
      <c r="W32" s="77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7"/>
      <c r="C33" s="38"/>
      <c r="D33" s="77"/>
      <c r="E33" s="81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00"/>
      <c r="R33" s="100"/>
      <c r="S33" s="100"/>
      <c r="T33" s="100"/>
      <c r="U33" s="100"/>
      <c r="V33" s="38"/>
      <c r="W33" s="77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7"/>
      <c r="C34" s="38"/>
      <c r="D34" s="77"/>
      <c r="E34" s="81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00"/>
      <c r="R34" s="100"/>
      <c r="S34" s="100"/>
      <c r="T34" s="100"/>
      <c r="U34" s="100"/>
      <c r="V34" s="38"/>
      <c r="W34" s="77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7"/>
      <c r="C35" s="38"/>
      <c r="D35" s="77"/>
      <c r="E35" s="81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00"/>
      <c r="R35" s="100"/>
      <c r="S35" s="100"/>
      <c r="T35" s="100"/>
      <c r="U35" s="100"/>
      <c r="V35" s="38"/>
      <c r="W35" s="77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7"/>
      <c r="C36" s="38"/>
      <c r="D36" s="77"/>
      <c r="E36" s="81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00"/>
      <c r="R36" s="100"/>
      <c r="S36" s="100"/>
      <c r="T36" s="100"/>
      <c r="U36" s="100"/>
      <c r="V36" s="38"/>
      <c r="W36" s="77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7"/>
      <c r="C37" s="38"/>
      <c r="D37" s="77"/>
      <c r="E37" s="81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00"/>
      <c r="R37" s="100"/>
      <c r="S37" s="100"/>
      <c r="T37" s="100"/>
      <c r="U37" s="100"/>
      <c r="V37" s="38"/>
      <c r="W37" s="77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7"/>
      <c r="C38" s="38"/>
      <c r="D38" s="77"/>
      <c r="E38" s="81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00"/>
      <c r="R38" s="100"/>
      <c r="S38" s="100"/>
      <c r="T38" s="100"/>
      <c r="U38" s="100"/>
      <c r="V38" s="38"/>
      <c r="W38" s="77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7"/>
      <c r="C39" s="38"/>
      <c r="D39" s="77"/>
      <c r="E39" s="81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00"/>
      <c r="R39" s="100"/>
      <c r="S39" s="100"/>
      <c r="T39" s="100"/>
      <c r="U39" s="100"/>
      <c r="V39" s="38"/>
      <c r="W39" s="77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7"/>
      <c r="C40" s="38"/>
      <c r="D40" s="77"/>
      <c r="E40" s="81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00"/>
      <c r="R40" s="100"/>
      <c r="S40" s="100"/>
      <c r="T40" s="100"/>
      <c r="U40" s="100"/>
      <c r="V40" s="38"/>
      <c r="W40" s="77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7"/>
      <c r="C41" s="38"/>
      <c r="D41" s="77"/>
      <c r="E41" s="81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00"/>
      <c r="R41" s="100"/>
      <c r="S41" s="100"/>
      <c r="T41" s="100"/>
      <c r="U41" s="100"/>
      <c r="V41" s="38"/>
      <c r="W41" s="77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7"/>
      <c r="C42" s="38"/>
      <c r="D42" s="77"/>
      <c r="E42" s="81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00"/>
      <c r="R42" s="100"/>
      <c r="S42" s="100"/>
      <c r="T42" s="100"/>
      <c r="U42" s="100"/>
      <c r="V42" s="38"/>
      <c r="W42" s="77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7"/>
      <c r="C43" s="38"/>
      <c r="D43" s="77"/>
      <c r="E43" s="81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00"/>
      <c r="R43" s="100"/>
      <c r="S43" s="100"/>
      <c r="T43" s="100"/>
      <c r="U43" s="100"/>
      <c r="V43" s="38"/>
      <c r="W43" s="77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7"/>
      <c r="C44" s="38"/>
      <c r="D44" s="77"/>
      <c r="E44" s="81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00"/>
      <c r="R44" s="100"/>
      <c r="S44" s="100"/>
      <c r="T44" s="100"/>
      <c r="U44" s="100"/>
      <c r="V44" s="38"/>
      <c r="W44" s="77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7"/>
      <c r="C45" s="38"/>
      <c r="D45" s="77"/>
      <c r="E45" s="81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00"/>
      <c r="R45" s="100"/>
      <c r="S45" s="100"/>
      <c r="T45" s="100"/>
      <c r="U45" s="100"/>
      <c r="V45" s="38"/>
      <c r="W45" s="77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7"/>
      <c r="C46" s="38"/>
      <c r="D46" s="77"/>
      <c r="E46" s="81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00"/>
      <c r="R46" s="100"/>
      <c r="S46" s="100"/>
      <c r="T46" s="100"/>
      <c r="U46" s="100"/>
      <c r="V46" s="38"/>
      <c r="W46" s="77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7"/>
      <c r="C47" s="38"/>
      <c r="D47" s="77"/>
      <c r="E47" s="81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100"/>
      <c r="R47" s="100"/>
      <c r="S47" s="100"/>
      <c r="T47" s="100"/>
      <c r="U47" s="100"/>
      <c r="V47" s="38"/>
      <c r="W47" s="77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7"/>
      <c r="C48" s="38"/>
      <c r="D48" s="77"/>
      <c r="E48" s="81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100"/>
      <c r="R48" s="100"/>
      <c r="S48" s="100"/>
      <c r="T48" s="100"/>
      <c r="U48" s="100"/>
      <c r="V48" s="38"/>
      <c r="W48" s="77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7"/>
      <c r="C49" s="38"/>
      <c r="D49" s="77"/>
      <c r="E49" s="81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100"/>
      <c r="R49" s="100"/>
      <c r="S49" s="100"/>
      <c r="T49" s="100"/>
      <c r="U49" s="100"/>
      <c r="V49" s="38"/>
      <c r="W49" s="77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7"/>
      <c r="C50" s="38"/>
      <c r="D50" s="77"/>
      <c r="E50" s="77"/>
      <c r="F50" s="26"/>
      <c r="G50" s="38"/>
      <c r="H50" s="40"/>
      <c r="I50" s="38"/>
      <c r="J50" s="26"/>
      <c r="K50" s="26"/>
      <c r="L50" s="26"/>
      <c r="M50" s="26"/>
      <c r="N50" s="59"/>
      <c r="O50" s="59"/>
      <c r="P50" s="26"/>
      <c r="Q50" s="101"/>
      <c r="R50" s="101"/>
      <c r="S50" s="101"/>
      <c r="T50" s="101"/>
      <c r="U50" s="101"/>
      <c r="V50" s="26"/>
      <c r="W50" s="77"/>
      <c r="X50" s="26"/>
      <c r="Y50" s="72"/>
      <c r="Z50" s="72"/>
      <c r="AA50" s="72"/>
      <c r="AB50" s="72"/>
      <c r="AC50" s="72"/>
      <c r="AD50" s="72"/>
    </row>
    <row r="51" spans="1:30" x14ac:dyDescent="0.25">
      <c r="A51" s="25"/>
      <c r="B51" s="77"/>
      <c r="C51" s="38"/>
      <c r="D51" s="77"/>
      <c r="E51" s="77"/>
      <c r="F51" s="26"/>
      <c r="G51" s="38"/>
      <c r="H51" s="40"/>
      <c r="I51" s="38"/>
      <c r="J51" s="26"/>
      <c r="K51" s="26"/>
      <c r="L51" s="26"/>
      <c r="M51" s="26"/>
      <c r="N51" s="59"/>
      <c r="O51" s="59"/>
      <c r="P51" s="26"/>
      <c r="Q51" s="101"/>
      <c r="R51" s="101"/>
      <c r="S51" s="101"/>
      <c r="T51" s="101"/>
      <c r="U51" s="101"/>
      <c r="V51" s="26"/>
      <c r="W51" s="77"/>
      <c r="X51" s="26"/>
      <c r="Y51" s="72"/>
      <c r="Z51" s="72"/>
      <c r="AA51" s="72"/>
      <c r="AB51" s="72"/>
      <c r="AC51" s="72"/>
      <c r="AD51" s="72"/>
    </row>
    <row r="52" spans="1:30" x14ac:dyDescent="0.25">
      <c r="A52" s="25"/>
      <c r="B52" s="77"/>
      <c r="C52" s="38"/>
      <c r="D52" s="77"/>
      <c r="E52" s="77"/>
      <c r="F52" s="26"/>
      <c r="G52" s="38"/>
      <c r="H52" s="40"/>
      <c r="I52" s="38"/>
      <c r="J52" s="26"/>
      <c r="K52" s="26"/>
      <c r="L52" s="26"/>
      <c r="M52" s="26"/>
      <c r="N52" s="59"/>
      <c r="O52" s="59"/>
      <c r="P52" s="26"/>
      <c r="Q52" s="101"/>
      <c r="R52" s="101"/>
      <c r="S52" s="101"/>
      <c r="T52" s="101"/>
      <c r="U52" s="101"/>
      <c r="V52" s="26"/>
      <c r="W52" s="77"/>
      <c r="X52" s="26"/>
      <c r="Y52" s="72"/>
      <c r="Z52" s="72"/>
      <c r="AA52" s="72"/>
      <c r="AB52" s="72"/>
      <c r="AC52" s="72"/>
      <c r="AD52" s="72"/>
    </row>
    <row r="53" spans="1:30" x14ac:dyDescent="0.25">
      <c r="A53" s="25"/>
      <c r="B53" s="77"/>
      <c r="C53" s="38"/>
      <c r="D53" s="77"/>
      <c r="E53" s="77"/>
      <c r="F53" s="26"/>
      <c r="G53" s="38"/>
      <c r="H53" s="40"/>
      <c r="I53" s="38"/>
      <c r="J53" s="26"/>
      <c r="K53" s="26"/>
      <c r="L53" s="26"/>
      <c r="M53" s="26"/>
      <c r="N53" s="59"/>
      <c r="O53" s="59"/>
      <c r="P53" s="26"/>
      <c r="Q53" s="101"/>
      <c r="R53" s="101"/>
      <c r="S53" s="101"/>
      <c r="T53" s="101"/>
      <c r="U53" s="101"/>
      <c r="V53" s="26"/>
      <c r="W53" s="77"/>
      <c r="X53" s="26"/>
      <c r="Y53" s="72"/>
      <c r="Z53" s="72"/>
      <c r="AA53" s="72"/>
      <c r="AB53" s="72"/>
      <c r="AC53" s="72"/>
      <c r="AD53" s="72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1"/>
      <c r="R74" s="111"/>
      <c r="S74" s="111"/>
      <c r="T74" s="111"/>
      <c r="U74" s="111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1"/>
      <c r="R75" s="111"/>
      <c r="S75" s="111"/>
      <c r="T75" s="111"/>
      <c r="U75" s="111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1"/>
      <c r="R76" s="111"/>
      <c r="S76" s="111"/>
      <c r="T76" s="111"/>
      <c r="U76" s="111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1"/>
      <c r="R77" s="111"/>
      <c r="S77" s="111"/>
      <c r="T77" s="111"/>
      <c r="U77" s="111"/>
      <c r="V77"/>
      <c r="W77"/>
      <c r="X77"/>
      <c r="Y77"/>
      <c r="Z77"/>
      <c r="AA77"/>
      <c r="AB77"/>
      <c r="AC77"/>
      <c r="AD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2020-09-12T14:06:38Z</dcterms:modified>
</cp:coreProperties>
</file>