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O16" i="3"/>
  <c r="N16" i="3"/>
  <c r="M16" i="3"/>
  <c r="L16" i="3"/>
  <c r="J17" i="3"/>
  <c r="K16" i="3"/>
  <c r="K19" i="3" s="1"/>
  <c r="AS13" i="3"/>
  <c r="AQ13" i="3"/>
  <c r="AR13" i="3" s="1"/>
  <c r="AP13" i="3"/>
  <c r="AO13" i="3"/>
  <c r="G18" i="3" s="1"/>
  <c r="AN13" i="3"/>
  <c r="AM13" i="3"/>
  <c r="E18" i="3" s="1"/>
  <c r="AG13" i="3"/>
  <c r="AF13" i="3"/>
  <c r="AE13" i="3"/>
  <c r="AD13" i="3"/>
  <c r="H18" i="3" s="1"/>
  <c r="M18" i="3" s="1"/>
  <c r="AC13" i="3"/>
  <c r="AB13" i="3"/>
  <c r="F18" i="3" s="1"/>
  <c r="AA13" i="3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H19" i="3" s="1"/>
  <c r="G13" i="3"/>
  <c r="G17" i="3" s="1"/>
  <c r="F13" i="3"/>
  <c r="F17" i="3" s="1"/>
  <c r="F19" i="3" s="1"/>
  <c r="E13" i="3"/>
  <c r="E17" i="3" s="1"/>
  <c r="K18" i="3" l="1"/>
  <c r="N18" i="3"/>
  <c r="L18" i="3"/>
  <c r="G19" i="3"/>
  <c r="E19" i="3"/>
  <c r="I18" i="3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L19" i="3" l="1"/>
  <c r="J18" i="3"/>
  <c r="O18" i="3"/>
  <c r="N19" i="3"/>
  <c r="M19" i="3"/>
  <c r="I19" i="3"/>
  <c r="O19" i="3" l="1"/>
  <c r="J19" i="3"/>
</calcChain>
</file>

<file path=xl/sharedStrings.xml><?xml version="1.0" encoding="utf-8"?>
<sst xmlns="http://schemas.openxmlformats.org/spreadsheetml/2006/main" count="214" uniqueCount="91">
  <si>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</si>
  <si>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</si>
  <si>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</si>
  <si>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</si>
  <si>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</si>
  <si>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</si>
  <si>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</si>
  <si>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</si>
  <si>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</si>
  <si>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</si>
  <si>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</si>
  <si>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</si>
  <si>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</si>
  <si>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</si>
  <si>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</si>
  <si>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</si>
  <si>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</si>
  <si>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</si>
  <si>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</si>
  <si>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</si>
  <si>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</si>
  <si>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</si>
  <si>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</si>
  <si>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</si>
  <si>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</si>
  <si>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</si>
  <si>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</si>
  <si>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</si>
  <si>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</si>
  <si>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</si>
  <si>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</si>
  <si>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</si>
  <si>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</si>
  <si>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</si>
  <si>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Männikkö</t>
  </si>
  <si>
    <t>1.</t>
  </si>
  <si>
    <t>NJ</t>
  </si>
  <si>
    <t>ykköspesis</t>
  </si>
  <si>
    <t>2.</t>
  </si>
  <si>
    <t>4.</t>
  </si>
  <si>
    <t>suomensarja</t>
  </si>
  <si>
    <t>NJ  2</t>
  </si>
  <si>
    <t>04.09. 2002  NJ - PuPe  0-1  (3-3, 1-11)</t>
  </si>
  <si>
    <t xml:space="preserve">  25 v   3 kk   2 pv</t>
  </si>
  <si>
    <t>15.05. 2007  ViVe - NJ  1-0  (1-1, 2-2, 1-1, 4-2)</t>
  </si>
  <si>
    <t>7.  ottelu</t>
  </si>
  <si>
    <t xml:space="preserve">  29 v 11 kk 13 pv</t>
  </si>
  <si>
    <t>KaKa</t>
  </si>
  <si>
    <t>11.</t>
  </si>
  <si>
    <t>YKV</t>
  </si>
  <si>
    <t>5.</t>
  </si>
  <si>
    <t>9.</t>
  </si>
  <si>
    <t>6.</t>
  </si>
  <si>
    <t>7.</t>
  </si>
  <si>
    <t>Seurat</t>
  </si>
  <si>
    <t>NJ = Nurmon Jymy  (1925),  kasvattajaseura</t>
  </si>
  <si>
    <t>KaKa = Kauhajoen Karhu  (1910)</t>
  </si>
  <si>
    <t>YKV = Ylistaron Kilpa-Veljet  (1945)</t>
  </si>
  <si>
    <t>2.6.1977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</si>
  <si>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</si>
  <si>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</si>
  <si>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</si>
  <si>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</si>
  <si>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</si>
  <si>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</si>
  <si>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</si>
  <si>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</si>
  <si>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</si>
  <si>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</si>
  <si>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</si>
  <si>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</si>
  <si>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</si>
  <si>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</si>
  <si>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</si>
  <si>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</si>
  <si>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2.</t>
  </si>
  <si>
    <t>2-3  Tahko</t>
  </si>
  <si>
    <t>2-3  KoU  (pist.)</t>
  </si>
  <si>
    <t>1/1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</si>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</sst>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6" customWidth="1"/>
    <col min="45" max="16384" width="9.140625" style="86"/>
  </cols>
  <sheetData>
    <row r="1" spans="1:44" ht="17.25" customHeight="1" x14ac:dyDescent="0.25">
      <c r="A1" s="85"/>
      <c r="B1" s="2" t="s">
        <v>34</v>
      </c>
      <c r="C1" s="3"/>
      <c r="D1" s="4"/>
      <c r="E1" s="5" t="s">
        <v>58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89" customFormat="1" ht="15" customHeight="1" x14ac:dyDescent="0.25">
      <c r="A2" s="8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80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81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88" t="s">
        <v>62</v>
      </c>
      <c r="AP2" s="14"/>
      <c r="AQ2" s="15"/>
      <c r="AR2" s="45"/>
    </row>
    <row r="3" spans="1:44" s="89" customFormat="1" ht="15" customHeight="1" x14ac:dyDescent="0.25">
      <c r="A3" s="8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31</v>
      </c>
      <c r="AP3" s="17" t="s">
        <v>32</v>
      </c>
      <c r="AQ3" s="18" t="s">
        <v>33</v>
      </c>
      <c r="AR3" s="45"/>
    </row>
    <row r="4" spans="1:44" s="89" customFormat="1" ht="15" customHeight="1" x14ac:dyDescent="0.25">
      <c r="A4" s="87"/>
      <c r="B4" s="24">
        <v>2000</v>
      </c>
      <c r="C4" s="24" t="s">
        <v>52</v>
      </c>
      <c r="D4" s="25" t="s">
        <v>36</v>
      </c>
      <c r="E4" s="24"/>
      <c r="F4" s="26" t="s">
        <v>37</v>
      </c>
      <c r="G4" s="78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37"/>
      <c r="AA4" s="23">
        <v>0</v>
      </c>
      <c r="AB4" s="18"/>
      <c r="AC4" s="18"/>
      <c r="AD4" s="18"/>
      <c r="AE4" s="18"/>
      <c r="AF4" s="23"/>
      <c r="AG4" s="90"/>
      <c r="AH4" s="90"/>
      <c r="AI4" s="90"/>
      <c r="AJ4" s="90"/>
      <c r="AK4" s="23"/>
      <c r="AL4" s="30"/>
      <c r="AM4" s="90"/>
      <c r="AN4" s="91"/>
      <c r="AO4" s="31"/>
      <c r="AP4" s="32"/>
      <c r="AQ4" s="30"/>
      <c r="AR4" s="45"/>
    </row>
    <row r="5" spans="1:44" s="89" customFormat="1" ht="15" customHeight="1" x14ac:dyDescent="0.25">
      <c r="A5" s="87"/>
      <c r="B5" s="24">
        <v>2001</v>
      </c>
      <c r="C5" s="24" t="s">
        <v>53</v>
      </c>
      <c r="D5" s="25" t="s">
        <v>36</v>
      </c>
      <c r="E5" s="24"/>
      <c r="F5" s="26" t="s">
        <v>37</v>
      </c>
      <c r="G5" s="78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37"/>
      <c r="AA5" s="23">
        <v>0</v>
      </c>
      <c r="AB5" s="18"/>
      <c r="AC5" s="18"/>
      <c r="AD5" s="18"/>
      <c r="AE5" s="18"/>
      <c r="AF5" s="23"/>
      <c r="AG5" s="90"/>
      <c r="AH5" s="90"/>
      <c r="AI5" s="90"/>
      <c r="AJ5" s="90"/>
      <c r="AK5" s="23"/>
      <c r="AL5" s="30"/>
      <c r="AM5" s="90"/>
      <c r="AN5" s="91"/>
      <c r="AO5" s="31"/>
      <c r="AP5" s="32"/>
      <c r="AQ5" s="30"/>
      <c r="AR5" s="45"/>
    </row>
    <row r="6" spans="1:44" s="89" customFormat="1" ht="15" customHeight="1" x14ac:dyDescent="0.25">
      <c r="A6" s="87"/>
      <c r="B6" s="24">
        <v>2002</v>
      </c>
      <c r="C6" s="24" t="s">
        <v>35</v>
      </c>
      <c r="D6" s="25" t="s">
        <v>36</v>
      </c>
      <c r="E6" s="24"/>
      <c r="F6" s="26" t="s">
        <v>37</v>
      </c>
      <c r="G6" s="78"/>
      <c r="H6" s="27"/>
      <c r="I6" s="24"/>
      <c r="J6" s="24"/>
      <c r="K6" s="24"/>
      <c r="L6" s="24"/>
      <c r="M6" s="24"/>
      <c r="N6" s="24"/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37"/>
      <c r="AA6" s="23"/>
      <c r="AB6" s="18"/>
      <c r="AC6" s="18"/>
      <c r="AD6" s="18"/>
      <c r="AE6" s="18"/>
      <c r="AF6" s="23"/>
      <c r="AG6" s="90"/>
      <c r="AH6" s="90"/>
      <c r="AI6" s="90"/>
      <c r="AJ6" s="90"/>
      <c r="AK6" s="23"/>
      <c r="AL6" s="30"/>
      <c r="AM6" s="90"/>
      <c r="AN6" s="91"/>
      <c r="AO6" s="31"/>
      <c r="AP6" s="32"/>
      <c r="AQ6" s="30"/>
      <c r="AR6" s="45"/>
    </row>
    <row r="7" spans="1:44" s="89" customFormat="1" ht="15" customHeight="1" x14ac:dyDescent="0.25">
      <c r="A7" s="87"/>
      <c r="B7" s="30">
        <v>2003</v>
      </c>
      <c r="C7" s="30"/>
      <c r="D7" s="30"/>
      <c r="E7" s="30"/>
      <c r="F7" s="30"/>
      <c r="G7" s="31"/>
      <c r="H7" s="30"/>
      <c r="I7" s="30"/>
      <c r="J7" s="30"/>
      <c r="K7" s="30"/>
      <c r="L7" s="30"/>
      <c r="M7" s="30"/>
      <c r="N7" s="30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37"/>
      <c r="AA7" s="23">
        <v>0</v>
      </c>
      <c r="AB7" s="18"/>
      <c r="AC7" s="18"/>
      <c r="AD7" s="18"/>
      <c r="AE7" s="18"/>
      <c r="AF7" s="23"/>
      <c r="AG7" s="90"/>
      <c r="AH7" s="90"/>
      <c r="AI7" s="90"/>
      <c r="AJ7" s="90"/>
      <c r="AK7" s="23"/>
      <c r="AL7" s="30"/>
      <c r="AM7" s="90"/>
      <c r="AN7" s="91"/>
      <c r="AO7" s="31"/>
      <c r="AP7" s="32"/>
      <c r="AQ7" s="30"/>
      <c r="AR7" s="45"/>
    </row>
    <row r="8" spans="1:44" s="89" customFormat="1" ht="15" customHeight="1" x14ac:dyDescent="0.25">
      <c r="A8" s="87"/>
      <c r="B8" s="33">
        <v>2004</v>
      </c>
      <c r="C8" s="33" t="s">
        <v>39</v>
      </c>
      <c r="D8" s="34" t="s">
        <v>41</v>
      </c>
      <c r="E8" s="33"/>
      <c r="F8" s="35" t="s">
        <v>40</v>
      </c>
      <c r="G8" s="36"/>
      <c r="H8" s="33"/>
      <c r="I8" s="33"/>
      <c r="J8" s="33"/>
      <c r="K8" s="33"/>
      <c r="L8" s="33"/>
      <c r="M8" s="33"/>
      <c r="N8" s="33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37"/>
      <c r="AA8" s="23">
        <v>0</v>
      </c>
      <c r="AB8" s="18"/>
      <c r="AC8" s="18"/>
      <c r="AD8" s="18"/>
      <c r="AE8" s="18"/>
      <c r="AF8" s="23"/>
      <c r="AG8" s="90"/>
      <c r="AH8" s="90"/>
      <c r="AI8" s="90"/>
      <c r="AJ8" s="90"/>
      <c r="AK8" s="23"/>
      <c r="AL8" s="30"/>
      <c r="AM8" s="90"/>
      <c r="AN8" s="91"/>
      <c r="AO8" s="31"/>
      <c r="AP8" s="32"/>
      <c r="AQ8" s="30"/>
      <c r="AR8" s="45"/>
    </row>
    <row r="9" spans="1:44" s="89" customFormat="1" ht="15" customHeight="1" x14ac:dyDescent="0.25">
      <c r="A9" s="87"/>
      <c r="B9" s="33">
        <v>2005</v>
      </c>
      <c r="C9" s="33" t="s">
        <v>39</v>
      </c>
      <c r="D9" s="34" t="s">
        <v>41</v>
      </c>
      <c r="E9" s="33"/>
      <c r="F9" s="35" t="s">
        <v>40</v>
      </c>
      <c r="G9" s="36"/>
      <c r="H9" s="33"/>
      <c r="I9" s="33"/>
      <c r="J9" s="33"/>
      <c r="K9" s="33"/>
      <c r="L9" s="33"/>
      <c r="M9" s="33"/>
      <c r="N9" s="33"/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37"/>
      <c r="AA9" s="23">
        <v>66</v>
      </c>
      <c r="AB9" s="18"/>
      <c r="AC9" s="18"/>
      <c r="AD9" s="18"/>
      <c r="AE9" s="18"/>
      <c r="AF9" s="23"/>
      <c r="AG9" s="90"/>
      <c r="AH9" s="90"/>
      <c r="AI9" s="90"/>
      <c r="AJ9" s="90"/>
      <c r="AK9" s="23"/>
      <c r="AL9" s="30"/>
      <c r="AM9" s="90"/>
      <c r="AN9" s="91"/>
      <c r="AO9" s="31"/>
      <c r="AP9" s="32"/>
      <c r="AQ9" s="30"/>
      <c r="AR9" s="45"/>
    </row>
    <row r="10" spans="1:44" s="89" customFormat="1" ht="15" customHeight="1" x14ac:dyDescent="0.25">
      <c r="A10" s="87"/>
      <c r="B10" s="30">
        <v>2005</v>
      </c>
      <c r="C10" s="30" t="s">
        <v>38</v>
      </c>
      <c r="D10" s="2" t="s">
        <v>36</v>
      </c>
      <c r="E10" s="30">
        <v>4</v>
      </c>
      <c r="F10" s="30">
        <v>0</v>
      </c>
      <c r="G10" s="31">
        <v>0</v>
      </c>
      <c r="H10" s="30">
        <v>2</v>
      </c>
      <c r="I10" s="30">
        <v>10</v>
      </c>
      <c r="J10" s="30">
        <v>10</v>
      </c>
      <c r="K10" s="30">
        <v>0</v>
      </c>
      <c r="L10" s="30">
        <v>0</v>
      </c>
      <c r="M10" s="30">
        <v>0</v>
      </c>
      <c r="N10" s="37">
        <v>0.45500000000000002</v>
      </c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37"/>
      <c r="AA10" s="23"/>
      <c r="AB10" s="18"/>
      <c r="AC10" s="18"/>
      <c r="AD10" s="18"/>
      <c r="AE10" s="18"/>
      <c r="AF10" s="23"/>
      <c r="AG10" s="90"/>
      <c r="AH10" s="90"/>
      <c r="AI10" s="90"/>
      <c r="AJ10" s="90"/>
      <c r="AK10" s="23"/>
      <c r="AL10" s="30"/>
      <c r="AM10" s="90"/>
      <c r="AN10" s="91"/>
      <c r="AO10" s="31"/>
      <c r="AP10" s="32">
        <v>1</v>
      </c>
      <c r="AQ10" s="30"/>
      <c r="AR10" s="45"/>
    </row>
    <row r="11" spans="1:44" s="89" customFormat="1" ht="15" customHeight="1" x14ac:dyDescent="0.25">
      <c r="A11" s="87"/>
      <c r="B11" s="24">
        <v>2006</v>
      </c>
      <c r="C11" s="24" t="s">
        <v>48</v>
      </c>
      <c r="D11" s="25" t="s">
        <v>47</v>
      </c>
      <c r="E11" s="24"/>
      <c r="F11" s="26" t="s">
        <v>37</v>
      </c>
      <c r="G11" s="78"/>
      <c r="H11" s="27"/>
      <c r="I11" s="24"/>
      <c r="J11" s="24"/>
      <c r="K11" s="24"/>
      <c r="L11" s="24"/>
      <c r="M11" s="24"/>
      <c r="N11" s="28"/>
      <c r="O11" s="23"/>
      <c r="P11" s="18"/>
      <c r="Q11" s="18"/>
      <c r="R11" s="18"/>
      <c r="S11" s="18"/>
      <c r="T11" s="23"/>
      <c r="U11" s="30"/>
      <c r="V11" s="30"/>
      <c r="W11" s="30"/>
      <c r="X11" s="30"/>
      <c r="Y11" s="30"/>
      <c r="Z11" s="37"/>
      <c r="AA11" s="23"/>
      <c r="AB11" s="18"/>
      <c r="AC11" s="18"/>
      <c r="AD11" s="18"/>
      <c r="AE11" s="18"/>
      <c r="AF11" s="23"/>
      <c r="AG11" s="90"/>
      <c r="AH11" s="90"/>
      <c r="AI11" s="90"/>
      <c r="AJ11" s="90"/>
      <c r="AK11" s="23"/>
      <c r="AL11" s="30"/>
      <c r="AM11" s="90"/>
      <c r="AN11" s="91"/>
      <c r="AO11" s="31"/>
      <c r="AP11" s="32"/>
      <c r="AQ11" s="30"/>
      <c r="AR11" s="45"/>
    </row>
    <row r="12" spans="1:44" s="89" customFormat="1" ht="15" customHeight="1" x14ac:dyDescent="0.25">
      <c r="A12" s="87"/>
      <c r="B12" s="30">
        <v>2007</v>
      </c>
      <c r="C12" s="30" t="s">
        <v>39</v>
      </c>
      <c r="D12" s="2" t="s">
        <v>36</v>
      </c>
      <c r="E12" s="30">
        <v>25</v>
      </c>
      <c r="F12" s="31">
        <v>0</v>
      </c>
      <c r="G12" s="31">
        <v>3</v>
      </c>
      <c r="H12" s="30">
        <v>11</v>
      </c>
      <c r="I12" s="30">
        <v>45</v>
      </c>
      <c r="J12" s="30">
        <v>39</v>
      </c>
      <c r="K12" s="30">
        <v>2</v>
      </c>
      <c r="L12" s="30">
        <v>1</v>
      </c>
      <c r="M12" s="30">
        <v>3</v>
      </c>
      <c r="N12" s="38">
        <v>0.54900000000000004</v>
      </c>
      <c r="O12" s="23"/>
      <c r="P12" s="18"/>
      <c r="Q12" s="18"/>
      <c r="R12" s="18"/>
      <c r="S12" s="18"/>
      <c r="T12" s="23"/>
      <c r="U12" s="30">
        <v>12</v>
      </c>
      <c r="V12" s="30">
        <v>0</v>
      </c>
      <c r="W12" s="30">
        <v>0</v>
      </c>
      <c r="X12" s="30">
        <v>4</v>
      </c>
      <c r="Y12" s="30">
        <v>21</v>
      </c>
      <c r="Z12" s="37">
        <v>0.47699999999999998</v>
      </c>
      <c r="AA12" s="23">
        <v>0</v>
      </c>
      <c r="AB12" s="18"/>
      <c r="AC12" s="18"/>
      <c r="AD12" s="18"/>
      <c r="AE12" s="18"/>
      <c r="AF12" s="23"/>
      <c r="AG12" s="90" t="s">
        <v>75</v>
      </c>
      <c r="AH12" s="90" t="s">
        <v>76</v>
      </c>
      <c r="AI12" s="90" t="s">
        <v>77</v>
      </c>
      <c r="AJ12" s="90"/>
      <c r="AK12" s="23"/>
      <c r="AL12" s="30"/>
      <c r="AM12" s="90"/>
      <c r="AN12" s="91"/>
      <c r="AO12" s="31"/>
      <c r="AP12" s="32"/>
      <c r="AQ12" s="30"/>
      <c r="AR12" s="45"/>
    </row>
    <row r="13" spans="1:44" s="89" customFormat="1" ht="15" customHeight="1" x14ac:dyDescent="0.25">
      <c r="A13" s="87"/>
      <c r="B13" s="24">
        <v>2008</v>
      </c>
      <c r="C13" s="24" t="s">
        <v>50</v>
      </c>
      <c r="D13" s="25" t="s">
        <v>49</v>
      </c>
      <c r="E13" s="24"/>
      <c r="F13" s="26" t="s">
        <v>37</v>
      </c>
      <c r="G13" s="78"/>
      <c r="H13" s="27"/>
      <c r="I13" s="24"/>
      <c r="J13" s="24"/>
      <c r="K13" s="24"/>
      <c r="L13" s="24"/>
      <c r="M13" s="24"/>
      <c r="N13" s="28"/>
      <c r="O13" s="23"/>
      <c r="P13" s="18"/>
      <c r="Q13" s="18"/>
      <c r="R13" s="18"/>
      <c r="S13" s="18"/>
      <c r="T13" s="23"/>
      <c r="U13" s="30"/>
      <c r="V13" s="30"/>
      <c r="W13" s="30"/>
      <c r="X13" s="30"/>
      <c r="Y13" s="30"/>
      <c r="Z13" s="37"/>
      <c r="AA13" s="23">
        <v>0</v>
      </c>
      <c r="AB13" s="18"/>
      <c r="AC13" s="18"/>
      <c r="AD13" s="18"/>
      <c r="AE13" s="18"/>
      <c r="AF13" s="23"/>
      <c r="AG13" s="90"/>
      <c r="AH13" s="90"/>
      <c r="AI13" s="90"/>
      <c r="AJ13" s="90"/>
      <c r="AK13" s="23"/>
      <c r="AL13" s="30"/>
      <c r="AM13" s="90"/>
      <c r="AN13" s="91"/>
      <c r="AO13" s="31"/>
      <c r="AP13" s="32"/>
      <c r="AQ13" s="30"/>
      <c r="AR13" s="45"/>
    </row>
    <row r="14" spans="1:44" s="89" customFormat="1" ht="15" customHeight="1" x14ac:dyDescent="0.25">
      <c r="A14" s="87"/>
      <c r="B14" s="24">
        <v>2009</v>
      </c>
      <c r="C14" s="24" t="s">
        <v>51</v>
      </c>
      <c r="D14" s="25" t="s">
        <v>49</v>
      </c>
      <c r="E14" s="24"/>
      <c r="F14" s="26" t="s">
        <v>37</v>
      </c>
      <c r="G14" s="79"/>
      <c r="H14" s="27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30"/>
      <c r="V14" s="30"/>
      <c r="W14" s="30"/>
      <c r="X14" s="30"/>
      <c r="Y14" s="30"/>
      <c r="Z14" s="37"/>
      <c r="AA14" s="23">
        <v>0</v>
      </c>
      <c r="AB14" s="18"/>
      <c r="AC14" s="18"/>
      <c r="AD14" s="18"/>
      <c r="AE14" s="18"/>
      <c r="AF14" s="23"/>
      <c r="AG14" s="90"/>
      <c r="AH14" s="90"/>
      <c r="AI14" s="90"/>
      <c r="AJ14" s="90"/>
      <c r="AK14" s="23"/>
      <c r="AL14" s="30"/>
      <c r="AM14" s="90"/>
      <c r="AN14" s="91"/>
      <c r="AO14" s="31"/>
      <c r="AP14" s="32"/>
      <c r="AQ14" s="30"/>
      <c r="AR14" s="45"/>
    </row>
    <row r="15" spans="1:44" s="89" customFormat="1" ht="15" customHeight="1" x14ac:dyDescent="0.25">
      <c r="A15" s="92"/>
      <c r="B15" s="16" t="s">
        <v>7</v>
      </c>
      <c r="C15" s="17"/>
      <c r="D15" s="15"/>
      <c r="E15" s="18">
        <v>29</v>
      </c>
      <c r="F15" s="18">
        <v>0</v>
      </c>
      <c r="G15" s="18">
        <v>3</v>
      </c>
      <c r="H15" s="18">
        <v>13</v>
      </c>
      <c r="I15" s="18">
        <v>55</v>
      </c>
      <c r="J15" s="18">
        <v>49</v>
      </c>
      <c r="K15" s="18">
        <v>2</v>
      </c>
      <c r="L15" s="18">
        <v>1</v>
      </c>
      <c r="M15" s="18">
        <v>3</v>
      </c>
      <c r="N15" s="39">
        <v>0.52900000000000003</v>
      </c>
      <c r="O15" s="23"/>
      <c r="P15" s="93" t="s">
        <v>69</v>
      </c>
      <c r="Q15" s="93" t="s">
        <v>69</v>
      </c>
      <c r="R15" s="93" t="s">
        <v>69</v>
      </c>
      <c r="S15" s="93" t="s">
        <v>69</v>
      </c>
      <c r="T15" s="29"/>
      <c r="U15" s="18">
        <f t="shared" ref="U15:Y15" si="0">PRODUCT(E21)</f>
        <v>12</v>
      </c>
      <c r="V15" s="18">
        <f t="shared" si="0"/>
        <v>0</v>
      </c>
      <c r="W15" s="18">
        <f t="shared" si="0"/>
        <v>0</v>
      </c>
      <c r="X15" s="18">
        <f t="shared" si="0"/>
        <v>4</v>
      </c>
      <c r="Y15" s="18">
        <f t="shared" si="0"/>
        <v>21</v>
      </c>
      <c r="Z15" s="39">
        <f>PRODUCT(N21)</f>
        <v>0.47699999999999998</v>
      </c>
      <c r="AA15" s="94">
        <f>SUM(AA3:AA14)</f>
        <v>66</v>
      </c>
      <c r="AB15" s="93" t="s">
        <v>69</v>
      </c>
      <c r="AC15" s="93" t="s">
        <v>69</v>
      </c>
      <c r="AD15" s="93" t="s">
        <v>69</v>
      </c>
      <c r="AE15" s="93" t="s">
        <v>69</v>
      </c>
      <c r="AF15" s="23"/>
      <c r="AG15" s="93" t="s">
        <v>78</v>
      </c>
      <c r="AH15" s="93" t="s">
        <v>79</v>
      </c>
      <c r="AI15" s="93" t="s">
        <v>79</v>
      </c>
      <c r="AJ15" s="93" t="s">
        <v>70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1</v>
      </c>
      <c r="AQ15" s="18">
        <f t="shared" si="1"/>
        <v>0</v>
      </c>
      <c r="AR15" s="45"/>
    </row>
    <row r="16" spans="1:44" s="89" customFormat="1" ht="15" customHeight="1" x14ac:dyDescent="0.25">
      <c r="A16" s="92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95"/>
      <c r="O16" s="23"/>
      <c r="P16" s="22"/>
      <c r="Q16" s="20"/>
      <c r="R16" s="96"/>
      <c r="S16" s="97"/>
      <c r="T16" s="23"/>
      <c r="U16" s="17"/>
      <c r="V16" s="14"/>
      <c r="W16" s="14"/>
      <c r="X16" s="14"/>
      <c r="Y16" s="14"/>
      <c r="Z16" s="15"/>
      <c r="AA16" s="23"/>
      <c r="AB16" s="98"/>
      <c r="AC16" s="99"/>
      <c r="AD16" s="96"/>
      <c r="AE16" s="97"/>
      <c r="AF16" s="23"/>
      <c r="AG16" s="100">
        <v>1</v>
      </c>
      <c r="AH16" s="101">
        <v>0</v>
      </c>
      <c r="AI16" s="101">
        <v>0</v>
      </c>
      <c r="AJ16" s="102">
        <v>0</v>
      </c>
      <c r="AK16" s="23"/>
      <c r="AL16" s="17"/>
      <c r="AM16" s="14"/>
      <c r="AN16" s="14"/>
      <c r="AO16" s="14"/>
      <c r="AP16" s="14"/>
      <c r="AQ16" s="15"/>
      <c r="AR16" s="45"/>
    </row>
    <row r="17" spans="1:45" ht="15" customHeight="1" x14ac:dyDescent="0.25">
      <c r="A17" s="87"/>
      <c r="B17" s="2" t="s">
        <v>2</v>
      </c>
      <c r="C17" s="32"/>
      <c r="D17" s="40">
        <v>42.999999999999993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23"/>
      <c r="Q17" s="23"/>
      <c r="R17" s="23"/>
      <c r="S17" s="23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23"/>
      <c r="AG17" s="41"/>
      <c r="AH17" s="41"/>
      <c r="AI17" s="41"/>
      <c r="AJ17" s="41"/>
      <c r="AK17" s="23"/>
      <c r="AL17" s="41"/>
      <c r="AM17" s="41"/>
      <c r="AN17" s="41"/>
      <c r="AO17" s="41"/>
      <c r="AP17" s="41"/>
      <c r="AQ17" s="41"/>
      <c r="AR17" s="45"/>
    </row>
    <row r="18" spans="1:45" s="89" customFormat="1" ht="15" customHeight="1" x14ac:dyDescent="0.25">
      <c r="A18" s="87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29"/>
      <c r="P18" s="29"/>
      <c r="Q18" s="29"/>
      <c r="R18" s="29"/>
      <c r="S18" s="29"/>
      <c r="T18" s="29"/>
      <c r="U18" s="41"/>
      <c r="V18" s="44"/>
      <c r="W18" s="41"/>
      <c r="X18" s="41"/>
      <c r="Y18" s="41"/>
      <c r="Z18" s="41"/>
      <c r="AA18" s="41"/>
      <c r="AB18" s="41"/>
      <c r="AC18" s="41"/>
      <c r="AD18" s="41"/>
      <c r="AE18" s="41"/>
      <c r="AF18" s="23"/>
      <c r="AG18" s="41"/>
      <c r="AH18" s="41"/>
      <c r="AI18" s="41"/>
      <c r="AJ18" s="41"/>
      <c r="AK18" s="23"/>
      <c r="AL18" s="41"/>
      <c r="AM18" s="41"/>
      <c r="AN18" s="41"/>
      <c r="AO18" s="41"/>
      <c r="AP18" s="41"/>
      <c r="AQ18" s="41"/>
      <c r="AR18" s="45"/>
    </row>
    <row r="19" spans="1:45" ht="15" customHeight="1" x14ac:dyDescent="0.25">
      <c r="A19" s="87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1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12"/>
      <c r="Z19" s="12"/>
      <c r="AA19" s="12"/>
      <c r="AB19" s="48"/>
      <c r="AC19" s="48"/>
      <c r="AD19" s="12"/>
      <c r="AE19" s="49"/>
      <c r="AF19" s="23"/>
      <c r="AG19" s="47" t="s">
        <v>71</v>
      </c>
      <c r="AH19" s="12"/>
      <c r="AI19" s="48"/>
      <c r="AJ19" s="49"/>
      <c r="AK19" s="23"/>
      <c r="AL19" s="10" t="s">
        <v>72</v>
      </c>
      <c r="AM19" s="12"/>
      <c r="AN19" s="12"/>
      <c r="AO19" s="12"/>
      <c r="AP19" s="12"/>
      <c r="AQ19" s="49"/>
      <c r="AR19" s="45"/>
    </row>
    <row r="20" spans="1:45" ht="15" customHeight="1" x14ac:dyDescent="0.25">
      <c r="A20" s="87"/>
      <c r="B20" s="47" t="s">
        <v>13</v>
      </c>
      <c r="C20" s="12"/>
      <c r="D20" s="49"/>
      <c r="E20" s="30">
        <v>29</v>
      </c>
      <c r="F20" s="30">
        <v>0</v>
      </c>
      <c r="G20" s="30">
        <v>3</v>
      </c>
      <c r="H20" s="30">
        <v>13</v>
      </c>
      <c r="I20" s="30">
        <v>55</v>
      </c>
      <c r="J20" s="41"/>
      <c r="K20" s="50">
        <v>0.10344827586206896</v>
      </c>
      <c r="L20" s="50">
        <v>0.44827586206896552</v>
      </c>
      <c r="M20" s="50">
        <v>1.896551724137931</v>
      </c>
      <c r="N20" s="51">
        <v>0.52900000000000003</v>
      </c>
      <c r="O20" s="23"/>
      <c r="P20" s="52" t="s">
        <v>9</v>
      </c>
      <c r="Q20" s="53"/>
      <c r="R20" s="54" t="s">
        <v>42</v>
      </c>
      <c r="S20" s="103"/>
      <c r="T20" s="103"/>
      <c r="U20" s="103"/>
      <c r="V20" s="103"/>
      <c r="W20" s="103"/>
      <c r="X20" s="103"/>
      <c r="Y20" s="104"/>
      <c r="Z20" s="104"/>
      <c r="AA20" s="55" t="s">
        <v>11</v>
      </c>
      <c r="AB20" s="103"/>
      <c r="AC20" s="103"/>
      <c r="AD20" s="104" t="s">
        <v>43</v>
      </c>
      <c r="AE20" s="105"/>
      <c r="AF20" s="23"/>
      <c r="AG20" s="59"/>
      <c r="AH20" s="106"/>
      <c r="AI20" s="103"/>
      <c r="AJ20" s="105"/>
      <c r="AK20" s="23"/>
      <c r="AL20" s="52"/>
      <c r="AM20" s="104"/>
      <c r="AN20" s="103"/>
      <c r="AO20" s="103"/>
      <c r="AP20" s="103"/>
      <c r="AQ20" s="105"/>
      <c r="AR20" s="45"/>
    </row>
    <row r="21" spans="1:45" ht="15" customHeight="1" x14ac:dyDescent="0.25">
      <c r="A21" s="87"/>
      <c r="B21" s="56" t="s">
        <v>15</v>
      </c>
      <c r="C21" s="57"/>
      <c r="D21" s="58"/>
      <c r="E21" s="30">
        <v>12</v>
      </c>
      <c r="F21" s="30">
        <v>0</v>
      </c>
      <c r="G21" s="30">
        <v>0</v>
      </c>
      <c r="H21" s="30">
        <v>4</v>
      </c>
      <c r="I21" s="30">
        <v>21</v>
      </c>
      <c r="J21" s="41"/>
      <c r="K21" s="50">
        <v>0</v>
      </c>
      <c r="L21" s="50">
        <v>0.33333333333333331</v>
      </c>
      <c r="M21" s="50">
        <v>1.75</v>
      </c>
      <c r="N21" s="51">
        <v>0.47699999999999998</v>
      </c>
      <c r="O21" s="23"/>
      <c r="P21" s="59" t="s">
        <v>73</v>
      </c>
      <c r="Q21" s="60"/>
      <c r="R21" s="54" t="s">
        <v>44</v>
      </c>
      <c r="S21" s="54"/>
      <c r="T21" s="54"/>
      <c r="U21" s="54"/>
      <c r="V21" s="54"/>
      <c r="W21" s="54"/>
      <c r="X21" s="54"/>
      <c r="Y21" s="55"/>
      <c r="Z21" s="55"/>
      <c r="AA21" s="55" t="s">
        <v>45</v>
      </c>
      <c r="AB21" s="54"/>
      <c r="AC21" s="54"/>
      <c r="AD21" s="55" t="s">
        <v>46</v>
      </c>
      <c r="AE21" s="107"/>
      <c r="AF21" s="23"/>
      <c r="AG21" s="59"/>
      <c r="AH21" s="108"/>
      <c r="AI21" s="54"/>
      <c r="AJ21" s="107"/>
      <c r="AK21" s="23"/>
      <c r="AL21" s="59"/>
      <c r="AM21" s="55"/>
      <c r="AN21" s="54"/>
      <c r="AO21" s="54"/>
      <c r="AP21" s="54"/>
      <c r="AQ21" s="107"/>
      <c r="AR21" s="45"/>
    </row>
    <row r="22" spans="1:45" ht="15" customHeight="1" x14ac:dyDescent="0.25">
      <c r="A22" s="87"/>
      <c r="B22" s="61" t="s">
        <v>16</v>
      </c>
      <c r="C22" s="62"/>
      <c r="D22" s="63"/>
      <c r="E22" s="64">
        <v>2</v>
      </c>
      <c r="F22" s="64">
        <v>0</v>
      </c>
      <c r="G22" s="64">
        <v>0</v>
      </c>
      <c r="H22" s="64">
        <v>3</v>
      </c>
      <c r="I22" s="64">
        <v>1</v>
      </c>
      <c r="J22" s="41"/>
      <c r="K22" s="65">
        <v>0</v>
      </c>
      <c r="L22" s="65">
        <v>1.5</v>
      </c>
      <c r="M22" s="65">
        <v>0.5</v>
      </c>
      <c r="N22" s="66">
        <v>0.111</v>
      </c>
      <c r="O22" s="23"/>
      <c r="P22" s="59" t="s">
        <v>74</v>
      </c>
      <c r="Q22" s="60"/>
      <c r="R22" s="54" t="s">
        <v>42</v>
      </c>
      <c r="S22" s="54"/>
      <c r="T22" s="54"/>
      <c r="U22" s="54"/>
      <c r="V22" s="54"/>
      <c r="W22" s="54"/>
      <c r="X22" s="54"/>
      <c r="Y22" s="55"/>
      <c r="Z22" s="55"/>
      <c r="AA22" s="55" t="s">
        <v>11</v>
      </c>
      <c r="AB22" s="54"/>
      <c r="AC22" s="54"/>
      <c r="AD22" s="55" t="s">
        <v>43</v>
      </c>
      <c r="AE22" s="107"/>
      <c r="AF22" s="23"/>
      <c r="AG22" s="109"/>
      <c r="AH22" s="108"/>
      <c r="AI22" s="54"/>
      <c r="AJ22" s="107"/>
      <c r="AK22" s="23"/>
      <c r="AL22" s="59"/>
      <c r="AM22" s="55"/>
      <c r="AN22" s="54"/>
      <c r="AO22" s="54"/>
      <c r="AP22" s="54"/>
      <c r="AQ22" s="107"/>
      <c r="AR22" s="45"/>
    </row>
    <row r="23" spans="1:45" ht="15" customHeight="1" x14ac:dyDescent="0.25">
      <c r="A23" s="87"/>
      <c r="B23" s="67" t="s">
        <v>26</v>
      </c>
      <c r="C23" s="68"/>
      <c r="D23" s="69"/>
      <c r="E23" s="18">
        <v>43</v>
      </c>
      <c r="F23" s="18">
        <v>0</v>
      </c>
      <c r="G23" s="18">
        <v>3</v>
      </c>
      <c r="H23" s="18">
        <v>20</v>
      </c>
      <c r="I23" s="18">
        <v>77</v>
      </c>
      <c r="J23" s="41"/>
      <c r="K23" s="70">
        <v>6.9767441860465115E-2</v>
      </c>
      <c r="L23" s="70">
        <v>0.46511627906976744</v>
      </c>
      <c r="M23" s="70">
        <v>1.7906976744186047</v>
      </c>
      <c r="N23" s="39">
        <v>0.49</v>
      </c>
      <c r="O23" s="23"/>
      <c r="P23" s="71" t="s">
        <v>10</v>
      </c>
      <c r="Q23" s="72"/>
      <c r="R23" s="73"/>
      <c r="S23" s="73"/>
      <c r="T23" s="73"/>
      <c r="U23" s="73"/>
      <c r="V23" s="73"/>
      <c r="W23" s="73"/>
      <c r="X23" s="73"/>
      <c r="Y23" s="74"/>
      <c r="Z23" s="74"/>
      <c r="AA23" s="74"/>
      <c r="AB23" s="73"/>
      <c r="AC23" s="73"/>
      <c r="AD23" s="74"/>
      <c r="AE23" s="110"/>
      <c r="AF23" s="23"/>
      <c r="AG23" s="111"/>
      <c r="AH23" s="112"/>
      <c r="AI23" s="113"/>
      <c r="AJ23" s="110"/>
      <c r="AK23" s="23"/>
      <c r="AL23" s="71"/>
      <c r="AM23" s="74"/>
      <c r="AN23" s="73"/>
      <c r="AO23" s="73"/>
      <c r="AP23" s="73"/>
      <c r="AQ23" s="110"/>
      <c r="AR23" s="45"/>
    </row>
    <row r="24" spans="1:45" ht="15" customHeight="1" x14ac:dyDescent="0.25">
      <c r="A24" s="87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3"/>
      <c r="P24" s="41"/>
      <c r="Q24" s="44"/>
      <c r="R24" s="41"/>
      <c r="S24" s="41"/>
      <c r="T24" s="23"/>
      <c r="U24" s="23"/>
      <c r="V24" s="44"/>
      <c r="W24" s="41"/>
      <c r="X24" s="41"/>
      <c r="Y24" s="23"/>
      <c r="Z24" s="23"/>
      <c r="AA24" s="23"/>
      <c r="AB24" s="23"/>
      <c r="AC24" s="23"/>
      <c r="AD24" s="23"/>
      <c r="AE24" s="23"/>
      <c r="AF24" s="23"/>
      <c r="AG24" s="23"/>
      <c r="AH24" s="75"/>
      <c r="AI24" s="41"/>
      <c r="AJ24" s="41"/>
      <c r="AK24" s="23"/>
      <c r="AL24" s="41"/>
      <c r="AM24" s="41"/>
      <c r="AN24" s="41"/>
      <c r="AO24" s="41"/>
      <c r="AP24" s="41"/>
      <c r="AQ24" s="41"/>
      <c r="AR24" s="45"/>
    </row>
    <row r="25" spans="1:45" ht="15" customHeight="1" x14ac:dyDescent="0.2">
      <c r="A25" s="87"/>
      <c r="B25" s="41" t="s">
        <v>54</v>
      </c>
      <c r="C25" s="41"/>
      <c r="D25" s="41" t="s">
        <v>55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ht="15" customHeight="1" x14ac:dyDescent="0.2">
      <c r="A26" s="87"/>
      <c r="B26" s="41"/>
      <c r="C26" s="41"/>
      <c r="D26" s="41" t="s">
        <v>56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87"/>
      <c r="B27" s="41"/>
      <c r="C27" s="41"/>
      <c r="D27" s="41" t="s">
        <v>57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s="8" customFormat="1" ht="15" customHeight="1" x14ac:dyDescent="0.2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4"/>
      <c r="R29" s="41"/>
      <c r="S29" s="41"/>
      <c r="T29" s="23"/>
      <c r="U29" s="23"/>
      <c r="V29" s="75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4"/>
      <c r="R30" s="41"/>
      <c r="S30" s="41"/>
      <c r="T30" s="23"/>
      <c r="U30" s="23"/>
      <c r="V30" s="75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4"/>
      <c r="R31" s="41"/>
      <c r="S31" s="41"/>
      <c r="T31" s="23"/>
      <c r="U31" s="23"/>
      <c r="V31" s="75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86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86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86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86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86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86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86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86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86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86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86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86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86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86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86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86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5"/>
      <c r="AI81" s="41"/>
      <c r="AJ81" s="41"/>
      <c r="AK81" s="41"/>
      <c r="AL81" s="41"/>
      <c r="AM81" s="41"/>
      <c r="AN81" s="41"/>
      <c r="AO81" s="41"/>
      <c r="AP81" s="41"/>
      <c r="AQ81" s="41"/>
      <c r="AR81" s="86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5"/>
      <c r="AI82" s="41"/>
      <c r="AJ82" s="41"/>
      <c r="AK82" s="41"/>
      <c r="AL82" s="41"/>
      <c r="AM82" s="41"/>
      <c r="AN82" s="41"/>
      <c r="AO82" s="41"/>
      <c r="AP82" s="41"/>
      <c r="AQ82" s="41"/>
      <c r="AR82" s="86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5"/>
      <c r="AI83" s="41"/>
      <c r="AJ83" s="41"/>
      <c r="AK83" s="41"/>
      <c r="AL83" s="41"/>
      <c r="AM83" s="41"/>
      <c r="AN83" s="41"/>
      <c r="AO83" s="41"/>
      <c r="AP83" s="41"/>
      <c r="AQ83" s="41"/>
      <c r="AR83" s="86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41"/>
      <c r="AJ84" s="41"/>
      <c r="AK84" s="23"/>
      <c r="AL84" s="23"/>
      <c r="AM84" s="23"/>
      <c r="AN84" s="23"/>
      <c r="AO84" s="23"/>
      <c r="AP84" s="23"/>
      <c r="AQ84" s="23"/>
      <c r="AR84" s="86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41"/>
      <c r="AJ85" s="41"/>
      <c r="AK85" s="23"/>
      <c r="AL85" s="23"/>
      <c r="AM85" s="23"/>
      <c r="AN85" s="23"/>
      <c r="AO85" s="23"/>
      <c r="AP85" s="23"/>
      <c r="AQ85" s="23"/>
      <c r="AR85" s="86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86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86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86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86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86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86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86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86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86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86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86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86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86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86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86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86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86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86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86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86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86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86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86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86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86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86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86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86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86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86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86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86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86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86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86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86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86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86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86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86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86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86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86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86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86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86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86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86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86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86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86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86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86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86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86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86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86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86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86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86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86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86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86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86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86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86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86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86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86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86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86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86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86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86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86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86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86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86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86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86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86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86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86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86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86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86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86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1"/>
      <c r="AJ173" s="41"/>
      <c r="AK173" s="23"/>
      <c r="AL173" s="23"/>
      <c r="AM173" s="23"/>
      <c r="AN173" s="23"/>
      <c r="AO173" s="23"/>
      <c r="AP173" s="23"/>
      <c r="AQ173" s="23"/>
      <c r="AR173" s="86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1"/>
      <c r="AJ174" s="41"/>
      <c r="AK174" s="23"/>
      <c r="AL174" s="23"/>
      <c r="AM174" s="23"/>
      <c r="AN174" s="23"/>
      <c r="AO174" s="23"/>
      <c r="AP174" s="23"/>
      <c r="AQ174" s="23"/>
      <c r="AR174" s="86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1"/>
      <c r="AJ175" s="41"/>
      <c r="AK175" s="23"/>
      <c r="AL175" s="23"/>
      <c r="AM175" s="23"/>
      <c r="AN175" s="23"/>
      <c r="AO175" s="23"/>
      <c r="AP175" s="23"/>
      <c r="AQ175" s="23"/>
      <c r="AR175" s="86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1"/>
      <c r="AJ176" s="41"/>
      <c r="AK176" s="23"/>
      <c r="AL176" s="23"/>
      <c r="AM176" s="23"/>
      <c r="AN176" s="23"/>
      <c r="AO176" s="23"/>
      <c r="AP176" s="23"/>
      <c r="AQ176" s="23"/>
      <c r="AR176" s="86"/>
    </row>
    <row r="177" spans="2:43" ht="15" customHeight="1" x14ac:dyDescent="0.25">
      <c r="AG177" s="23"/>
      <c r="AH177" s="75"/>
      <c r="AI177" s="41"/>
      <c r="AJ177" s="41"/>
    </row>
    <row r="178" spans="2:43" ht="15" customHeight="1" x14ac:dyDescent="0.25">
      <c r="AG178" s="23"/>
      <c r="AH178" s="75"/>
      <c r="AI178" s="41"/>
      <c r="AJ178" s="41"/>
    </row>
    <row r="179" spans="2:43" ht="15" customHeight="1" x14ac:dyDescent="0.25">
      <c r="AG179" s="23"/>
      <c r="AH179" s="75"/>
      <c r="AI179" s="41"/>
      <c r="AJ179" s="41"/>
    </row>
    <row r="180" spans="2:43" ht="15" customHeight="1" x14ac:dyDescent="0.25">
      <c r="AG180" s="23"/>
      <c r="AH180" s="75"/>
      <c r="AI180" s="41"/>
      <c r="AJ180" s="41"/>
    </row>
    <row r="181" spans="2:43" ht="15" customHeight="1" x14ac:dyDescent="0.25">
      <c r="AG181" s="23"/>
      <c r="AH181" s="75"/>
      <c r="AI181" s="41"/>
      <c r="AJ181" s="41"/>
    </row>
    <row r="182" spans="2:43" ht="15" customHeight="1" x14ac:dyDescent="0.25">
      <c r="AG182" s="23"/>
      <c r="AH182" s="75"/>
      <c r="AI182" s="41"/>
      <c r="AJ182" s="41"/>
    </row>
    <row r="183" spans="2:43" ht="15" customHeight="1" x14ac:dyDescent="0.25">
      <c r="AG183" s="23"/>
      <c r="AH183" s="75"/>
      <c r="AI183" s="41"/>
      <c r="AJ183" s="41"/>
    </row>
    <row r="184" spans="2:43" ht="15" customHeight="1" x14ac:dyDescent="0.2"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</row>
    <row r="185" spans="2:43" ht="15" customHeight="1" x14ac:dyDescent="0.2"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</row>
    <row r="186" spans="2:43" ht="15" customHeight="1" x14ac:dyDescent="0.2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</row>
    <row r="187" spans="2:43" ht="15" customHeight="1" x14ac:dyDescent="0.2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</row>
    <row r="188" spans="2:43" ht="15" customHeight="1" x14ac:dyDescent="0.2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</row>
    <row r="189" spans="2:43" ht="15" customHeight="1" x14ac:dyDescent="0.2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</row>
    <row r="190" spans="2:43" ht="15" customHeight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</row>
    <row r="191" spans="2:43" ht="15" customHeight="1" x14ac:dyDescent="0.2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</row>
    <row r="192" spans="2:43" ht="15" customHeight="1" x14ac:dyDescent="0.2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2:43" ht="15" customHeight="1" x14ac:dyDescent="0.2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2:43" ht="15" customHeight="1" x14ac:dyDescent="0.2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  <row r="195" spans="2:43" ht="15" customHeight="1" x14ac:dyDescent="0.2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</row>
    <row r="196" spans="2:43" ht="15" customHeight="1" x14ac:dyDescent="0.2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</row>
    <row r="197" spans="2:43" ht="15" customHeight="1" x14ac:dyDescent="0.2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</row>
    <row r="198" spans="2:43" ht="15" customHeight="1" x14ac:dyDescent="0.2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</row>
    <row r="199" spans="2:43" ht="15" customHeight="1" x14ac:dyDescent="0.2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</row>
    <row r="200" spans="2:43" ht="15" customHeight="1" x14ac:dyDescent="0.2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</row>
    <row r="201" spans="2:43" ht="15" customHeight="1" x14ac:dyDescent="0.2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</row>
    <row r="202" spans="2:43" ht="15" customHeight="1" x14ac:dyDescent="0.2"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</row>
    <row r="203" spans="2:43" ht="15" customHeight="1" x14ac:dyDescent="0.2"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</row>
  </sheetData>
  <sortState ref="B31:AF36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58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59</v>
      </c>
      <c r="C2" s="114"/>
      <c r="D2" s="115"/>
      <c r="E2" s="13" t="s">
        <v>13</v>
      </c>
      <c r="F2" s="14"/>
      <c r="G2" s="14"/>
      <c r="H2" s="14"/>
      <c r="I2" s="20"/>
      <c r="J2" s="15"/>
      <c r="K2" s="116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17" t="s">
        <v>84</v>
      </c>
      <c r="Y2" s="118"/>
      <c r="Z2" s="119"/>
      <c r="AA2" s="13" t="s">
        <v>13</v>
      </c>
      <c r="AB2" s="14"/>
      <c r="AC2" s="14"/>
      <c r="AD2" s="14"/>
      <c r="AE2" s="20"/>
      <c r="AF2" s="15"/>
      <c r="AG2" s="116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2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2000</v>
      </c>
      <c r="C4" s="32" t="s">
        <v>52</v>
      </c>
      <c r="D4" s="2" t="s">
        <v>36</v>
      </c>
      <c r="E4" s="30">
        <v>25</v>
      </c>
      <c r="F4" s="30">
        <v>0</v>
      </c>
      <c r="G4" s="30">
        <v>3</v>
      </c>
      <c r="H4" s="31">
        <v>15</v>
      </c>
      <c r="I4" s="30">
        <v>51</v>
      </c>
      <c r="J4" s="37">
        <v>0.38636363636363635</v>
      </c>
      <c r="K4" s="29">
        <v>132</v>
      </c>
      <c r="L4" s="93"/>
      <c r="M4" s="18"/>
      <c r="N4" s="18"/>
      <c r="O4" s="18"/>
      <c r="P4" s="23"/>
      <c r="Q4" s="30"/>
      <c r="R4" s="30"/>
      <c r="S4" s="31"/>
      <c r="T4" s="30"/>
      <c r="U4" s="30"/>
      <c r="V4" s="121"/>
      <c r="W4" s="29"/>
      <c r="X4" s="30"/>
      <c r="Y4" s="32"/>
      <c r="Z4" s="2"/>
      <c r="AA4" s="30"/>
      <c r="AB4" s="30"/>
      <c r="AC4" s="30"/>
      <c r="AD4" s="31"/>
      <c r="AE4" s="30"/>
      <c r="AF4" s="37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2"/>
      <c r="AS4" s="9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2001</v>
      </c>
      <c r="C5" s="32" t="s">
        <v>53</v>
      </c>
      <c r="D5" s="2" t="s">
        <v>36</v>
      </c>
      <c r="E5" s="30">
        <v>24</v>
      </c>
      <c r="F5" s="30">
        <v>1</v>
      </c>
      <c r="G5" s="30">
        <v>0</v>
      </c>
      <c r="H5" s="31">
        <v>19</v>
      </c>
      <c r="I5" s="30">
        <v>63</v>
      </c>
      <c r="J5" s="37">
        <v>0.52066115702479343</v>
      </c>
      <c r="K5" s="29">
        <v>121</v>
      </c>
      <c r="L5" s="93"/>
      <c r="M5" s="18"/>
      <c r="N5" s="18"/>
      <c r="O5" s="18"/>
      <c r="P5" s="23"/>
      <c r="Q5" s="30"/>
      <c r="R5" s="30"/>
      <c r="S5" s="31"/>
      <c r="T5" s="30"/>
      <c r="U5" s="30"/>
      <c r="V5" s="121"/>
      <c r="W5" s="29"/>
      <c r="X5" s="30"/>
      <c r="Y5" s="32"/>
      <c r="Z5" s="2"/>
      <c r="AA5" s="30"/>
      <c r="AB5" s="30"/>
      <c r="AC5" s="30"/>
      <c r="AD5" s="31"/>
      <c r="AE5" s="30"/>
      <c r="AF5" s="37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2"/>
      <c r="AS5" s="9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2002</v>
      </c>
      <c r="C6" s="32" t="s">
        <v>35</v>
      </c>
      <c r="D6" s="2" t="s">
        <v>36</v>
      </c>
      <c r="E6" s="30">
        <v>15</v>
      </c>
      <c r="F6" s="30">
        <v>2</v>
      </c>
      <c r="G6" s="30">
        <v>1</v>
      </c>
      <c r="H6" s="31">
        <v>17</v>
      </c>
      <c r="I6" s="30">
        <v>34</v>
      </c>
      <c r="J6" s="37">
        <v>0.5</v>
      </c>
      <c r="K6" s="29">
        <v>68</v>
      </c>
      <c r="L6" s="93"/>
      <c r="M6" s="18"/>
      <c r="N6" s="18"/>
      <c r="O6" s="18"/>
      <c r="P6" s="23"/>
      <c r="Q6" s="30"/>
      <c r="R6" s="30"/>
      <c r="S6" s="31"/>
      <c r="T6" s="30"/>
      <c r="U6" s="30"/>
      <c r="V6" s="121"/>
      <c r="W6" s="29"/>
      <c r="X6" s="30"/>
      <c r="Y6" s="32"/>
      <c r="Z6" s="2"/>
      <c r="AA6" s="30"/>
      <c r="AB6" s="30"/>
      <c r="AC6" s="30"/>
      <c r="AD6" s="31"/>
      <c r="AE6" s="30"/>
      <c r="AF6" s="37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2"/>
      <c r="AS6" s="9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/>
      <c r="C7" s="32"/>
      <c r="D7" s="2"/>
      <c r="E7" s="30"/>
      <c r="F7" s="30"/>
      <c r="G7" s="30"/>
      <c r="H7" s="31"/>
      <c r="I7" s="30"/>
      <c r="J7" s="37"/>
      <c r="K7" s="29"/>
      <c r="L7" s="93"/>
      <c r="M7" s="18"/>
      <c r="N7" s="18"/>
      <c r="O7" s="18"/>
      <c r="P7" s="23"/>
      <c r="Q7" s="30"/>
      <c r="R7" s="30"/>
      <c r="S7" s="31"/>
      <c r="T7" s="30"/>
      <c r="U7" s="30"/>
      <c r="V7" s="121"/>
      <c r="W7" s="29"/>
      <c r="X7" s="30">
        <v>2004</v>
      </c>
      <c r="Y7" s="30" t="s">
        <v>39</v>
      </c>
      <c r="Z7" s="2" t="s">
        <v>41</v>
      </c>
      <c r="AA7" s="30">
        <v>16</v>
      </c>
      <c r="AB7" s="30">
        <v>1</v>
      </c>
      <c r="AC7" s="30">
        <v>5</v>
      </c>
      <c r="AD7" s="30">
        <v>29</v>
      </c>
      <c r="AE7" s="30">
        <v>70</v>
      </c>
      <c r="AF7" s="51">
        <v>0.58819999999999995</v>
      </c>
      <c r="AG7" s="140">
        <v>119</v>
      </c>
      <c r="AH7" s="18"/>
      <c r="AI7" s="18" t="s">
        <v>39</v>
      </c>
      <c r="AJ7" s="18" t="s">
        <v>90</v>
      </c>
      <c r="AK7" s="18"/>
      <c r="AL7" s="23"/>
      <c r="AM7" s="30">
        <v>2</v>
      </c>
      <c r="AN7" s="30">
        <v>0</v>
      </c>
      <c r="AO7" s="30">
        <v>0</v>
      </c>
      <c r="AP7" s="30">
        <v>0</v>
      </c>
      <c r="AQ7" s="30">
        <v>9</v>
      </c>
      <c r="AR7" s="122">
        <v>0.5</v>
      </c>
      <c r="AS7" s="92">
        <v>18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/>
      <c r="C8" s="32"/>
      <c r="D8" s="2"/>
      <c r="E8" s="30"/>
      <c r="F8" s="30"/>
      <c r="G8" s="30"/>
      <c r="H8" s="31"/>
      <c r="I8" s="30"/>
      <c r="J8" s="37"/>
      <c r="K8" s="29"/>
      <c r="L8" s="93"/>
      <c r="M8" s="18"/>
      <c r="N8" s="18"/>
      <c r="O8" s="18"/>
      <c r="P8" s="23"/>
      <c r="Q8" s="30"/>
      <c r="R8" s="30"/>
      <c r="S8" s="31"/>
      <c r="T8" s="30"/>
      <c r="U8" s="30"/>
      <c r="V8" s="121"/>
      <c r="W8" s="29"/>
      <c r="X8" s="30">
        <v>2005</v>
      </c>
      <c r="Y8" s="30" t="s">
        <v>39</v>
      </c>
      <c r="Z8" s="2" t="s">
        <v>41</v>
      </c>
      <c r="AA8" s="30">
        <v>13</v>
      </c>
      <c r="AB8" s="30">
        <v>1</v>
      </c>
      <c r="AC8" s="30">
        <v>2</v>
      </c>
      <c r="AD8" s="30">
        <v>24</v>
      </c>
      <c r="AE8" s="30">
        <v>57</v>
      </c>
      <c r="AF8" s="51">
        <v>0.64039999999999997</v>
      </c>
      <c r="AG8" s="140">
        <v>89</v>
      </c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2"/>
      <c r="AS8" s="9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>
        <v>2006</v>
      </c>
      <c r="C9" s="32" t="s">
        <v>48</v>
      </c>
      <c r="D9" s="2" t="s">
        <v>47</v>
      </c>
      <c r="E9" s="30">
        <v>21</v>
      </c>
      <c r="F9" s="30">
        <v>1</v>
      </c>
      <c r="G9" s="30">
        <v>0</v>
      </c>
      <c r="H9" s="31">
        <v>25</v>
      </c>
      <c r="I9" s="30">
        <v>80</v>
      </c>
      <c r="J9" s="37">
        <v>0.54400000000000004</v>
      </c>
      <c r="K9" s="29">
        <v>147</v>
      </c>
      <c r="L9" s="93"/>
      <c r="M9" s="18"/>
      <c r="N9" s="18"/>
      <c r="O9" s="18"/>
      <c r="P9" s="23"/>
      <c r="Q9" s="30">
        <v>2</v>
      </c>
      <c r="R9" s="30">
        <v>0</v>
      </c>
      <c r="S9" s="31">
        <v>0</v>
      </c>
      <c r="T9" s="30">
        <v>3</v>
      </c>
      <c r="U9" s="30">
        <v>8</v>
      </c>
      <c r="V9" s="121">
        <v>0.5</v>
      </c>
      <c r="W9" s="29">
        <v>16</v>
      </c>
      <c r="X9" s="30"/>
      <c r="Y9" s="32"/>
      <c r="Z9" s="2"/>
      <c r="AA9" s="30"/>
      <c r="AB9" s="30"/>
      <c r="AC9" s="30"/>
      <c r="AD9" s="31"/>
      <c r="AE9" s="30"/>
      <c r="AF9" s="37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2"/>
      <c r="AS9" s="9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>
        <v>2008</v>
      </c>
      <c r="C10" s="32" t="s">
        <v>50</v>
      </c>
      <c r="D10" s="2" t="s">
        <v>49</v>
      </c>
      <c r="E10" s="30">
        <v>21</v>
      </c>
      <c r="F10" s="30">
        <v>0</v>
      </c>
      <c r="G10" s="30">
        <v>2</v>
      </c>
      <c r="H10" s="31">
        <v>18</v>
      </c>
      <c r="I10" s="30">
        <v>78</v>
      </c>
      <c r="J10" s="37">
        <v>0.55319148936170215</v>
      </c>
      <c r="K10" s="29">
        <v>141</v>
      </c>
      <c r="L10" s="93"/>
      <c r="M10" s="18"/>
      <c r="N10" s="18"/>
      <c r="O10" s="18"/>
      <c r="P10" s="23"/>
      <c r="Q10" s="30"/>
      <c r="R10" s="30"/>
      <c r="S10" s="31"/>
      <c r="T10" s="30"/>
      <c r="U10" s="30"/>
      <c r="V10" s="121"/>
      <c r="W10" s="29"/>
      <c r="X10" s="30"/>
      <c r="Y10" s="32"/>
      <c r="Z10" s="2"/>
      <c r="AA10" s="30"/>
      <c r="AB10" s="30"/>
      <c r="AC10" s="30"/>
      <c r="AD10" s="31"/>
      <c r="AE10" s="30"/>
      <c r="AF10" s="37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2"/>
      <c r="AS10" s="9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0"/>
      <c r="C11" s="32"/>
      <c r="D11" s="2"/>
      <c r="E11" s="30"/>
      <c r="F11" s="30"/>
      <c r="G11" s="30"/>
      <c r="H11" s="31"/>
      <c r="I11" s="30"/>
      <c r="J11" s="37"/>
      <c r="K11" s="29"/>
      <c r="L11" s="93"/>
      <c r="M11" s="18"/>
      <c r="N11" s="18"/>
      <c r="O11" s="18"/>
      <c r="P11" s="23"/>
      <c r="Q11" s="30"/>
      <c r="R11" s="30"/>
      <c r="S11" s="31"/>
      <c r="T11" s="30"/>
      <c r="U11" s="30"/>
      <c r="V11" s="121"/>
      <c r="W11" s="29"/>
      <c r="X11" s="30"/>
      <c r="Y11" s="32"/>
      <c r="Z11" s="2"/>
      <c r="AA11" s="30"/>
      <c r="AB11" s="30"/>
      <c r="AC11" s="30"/>
      <c r="AD11" s="31"/>
      <c r="AE11" s="30"/>
      <c r="AF11" s="37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2"/>
      <c r="AS11" s="9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0">
        <v>2009</v>
      </c>
      <c r="C12" s="32" t="s">
        <v>51</v>
      </c>
      <c r="D12" s="2" t="s">
        <v>49</v>
      </c>
      <c r="E12" s="30">
        <v>22</v>
      </c>
      <c r="F12" s="30">
        <v>1</v>
      </c>
      <c r="G12" s="30">
        <v>1</v>
      </c>
      <c r="H12" s="31">
        <v>24</v>
      </c>
      <c r="I12" s="30">
        <v>86</v>
      </c>
      <c r="J12" s="37">
        <v>0.51497005988023947</v>
      </c>
      <c r="K12" s="29">
        <v>167</v>
      </c>
      <c r="L12" s="93"/>
      <c r="M12" s="18"/>
      <c r="N12" s="18"/>
      <c r="O12" s="18"/>
      <c r="P12" s="23"/>
      <c r="Q12" s="30"/>
      <c r="R12" s="30"/>
      <c r="S12" s="31"/>
      <c r="T12" s="30"/>
      <c r="U12" s="30"/>
      <c r="V12" s="121"/>
      <c r="W12" s="29"/>
      <c r="X12" s="30"/>
      <c r="Y12" s="32"/>
      <c r="Z12" s="2"/>
      <c r="AA12" s="30"/>
      <c r="AB12" s="30"/>
      <c r="AC12" s="30"/>
      <c r="AD12" s="31"/>
      <c r="AE12" s="30"/>
      <c r="AF12" s="37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2"/>
      <c r="AS12" s="9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83" t="s">
        <v>86</v>
      </c>
      <c r="C13" s="84"/>
      <c r="D13" s="82"/>
      <c r="E13" s="123">
        <f>SUM(E4:E12)</f>
        <v>128</v>
      </c>
      <c r="F13" s="123">
        <f>SUM(F4:F12)</f>
        <v>5</v>
      </c>
      <c r="G13" s="123">
        <f>SUM(G4:G12)</f>
        <v>7</v>
      </c>
      <c r="H13" s="123">
        <f>SUM(H4:H12)</f>
        <v>118</v>
      </c>
      <c r="I13" s="123">
        <f>SUM(I4:I12)</f>
        <v>392</v>
      </c>
      <c r="J13" s="124">
        <v>0</v>
      </c>
      <c r="K13" s="116">
        <f>SUM(K4:K12)</f>
        <v>776</v>
      </c>
      <c r="L13" s="22"/>
      <c r="M13" s="20"/>
      <c r="N13" s="96"/>
      <c r="O13" s="97"/>
      <c r="P13" s="23"/>
      <c r="Q13" s="123">
        <f>SUM(Q4:Q12)</f>
        <v>2</v>
      </c>
      <c r="R13" s="123">
        <f>SUM(R4:R12)</f>
        <v>0</v>
      </c>
      <c r="S13" s="123">
        <f>SUM(S4:S12)</f>
        <v>0</v>
      </c>
      <c r="T13" s="123">
        <f>SUM(T4:T12)</f>
        <v>3</v>
      </c>
      <c r="U13" s="123">
        <f>SUM(U4:U12)</f>
        <v>8</v>
      </c>
      <c r="V13" s="39">
        <v>0</v>
      </c>
      <c r="W13" s="116">
        <f>SUM(W4:W12)</f>
        <v>16</v>
      </c>
      <c r="X13" s="16" t="s">
        <v>86</v>
      </c>
      <c r="Y13" s="17"/>
      <c r="Z13" s="15"/>
      <c r="AA13" s="123">
        <f>SUM(AA4:AA12)</f>
        <v>29</v>
      </c>
      <c r="AB13" s="123">
        <f>SUM(AB4:AB12)</f>
        <v>2</v>
      </c>
      <c r="AC13" s="123">
        <f>SUM(AC4:AC12)</f>
        <v>7</v>
      </c>
      <c r="AD13" s="123">
        <f>SUM(AD4:AD12)</f>
        <v>53</v>
      </c>
      <c r="AE13" s="123">
        <f>SUM(AE4:AE12)</f>
        <v>127</v>
      </c>
      <c r="AF13" s="124">
        <f>PRODUCT(AE13/AG13)</f>
        <v>0.61057692307692313</v>
      </c>
      <c r="AG13" s="116">
        <f>SUM(AG4:AG12)</f>
        <v>208</v>
      </c>
      <c r="AH13" s="22"/>
      <c r="AI13" s="20"/>
      <c r="AJ13" s="96"/>
      <c r="AK13" s="97"/>
      <c r="AL13" s="23"/>
      <c r="AM13" s="123">
        <f>SUM(AM4:AM12)</f>
        <v>2</v>
      </c>
      <c r="AN13" s="123">
        <f>SUM(AN4:AN12)</f>
        <v>0</v>
      </c>
      <c r="AO13" s="123">
        <f>SUM(AO4:AO12)</f>
        <v>0</v>
      </c>
      <c r="AP13" s="123">
        <f>SUM(AP4:AP12)</f>
        <v>0</v>
      </c>
      <c r="AQ13" s="123">
        <f>SUM(AQ4:AQ12)</f>
        <v>9</v>
      </c>
      <c r="AR13" s="124">
        <f>PRODUCT(AQ13/AS13)</f>
        <v>0.5</v>
      </c>
      <c r="AS13" s="120">
        <f>SUM(AS4:AS12)</f>
        <v>18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29"/>
      <c r="L14" s="23"/>
      <c r="M14" s="23"/>
      <c r="N14" s="23"/>
      <c r="O14" s="23"/>
      <c r="P14" s="41"/>
      <c r="Q14" s="41"/>
      <c r="R14" s="44"/>
      <c r="S14" s="41"/>
      <c r="T14" s="41"/>
      <c r="U14" s="23"/>
      <c r="V14" s="23"/>
      <c r="W14" s="29"/>
      <c r="X14" s="41"/>
      <c r="Y14" s="41"/>
      <c r="Z14" s="41"/>
      <c r="AA14" s="41"/>
      <c r="AB14" s="41"/>
      <c r="AC14" s="41"/>
      <c r="AD14" s="41"/>
      <c r="AE14" s="41"/>
      <c r="AF14" s="42"/>
      <c r="AG14" s="29"/>
      <c r="AH14" s="23"/>
      <c r="AI14" s="23"/>
      <c r="AJ14" s="23"/>
      <c r="AK14" s="23"/>
      <c r="AL14" s="41"/>
      <c r="AM14" s="41"/>
      <c r="AN14" s="44"/>
      <c r="AO14" s="41"/>
      <c r="AP14" s="41"/>
      <c r="AQ14" s="23"/>
      <c r="AR14" s="23"/>
      <c r="AS14" s="29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5" t="s">
        <v>87</v>
      </c>
      <c r="C15" s="126"/>
      <c r="D15" s="127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88</v>
      </c>
      <c r="O15" s="18" t="s">
        <v>89</v>
      </c>
      <c r="Q15" s="44"/>
      <c r="R15" s="44" t="s">
        <v>54</v>
      </c>
      <c r="S15" s="44"/>
      <c r="T15" s="41" t="s">
        <v>55</v>
      </c>
      <c r="U15" s="23"/>
      <c r="V15" s="29"/>
      <c r="W15" s="29"/>
      <c r="X15" s="128"/>
      <c r="Y15" s="128"/>
      <c r="Z15" s="128"/>
      <c r="AA15" s="128"/>
      <c r="AB15" s="128"/>
      <c r="AC15" s="44"/>
      <c r="AD15" s="44"/>
      <c r="AE15" s="44"/>
      <c r="AF15" s="41"/>
      <c r="AG15" s="41"/>
      <c r="AH15" s="41"/>
      <c r="AI15" s="41"/>
      <c r="AJ15" s="41"/>
      <c r="AK15" s="41"/>
      <c r="AM15" s="29"/>
      <c r="AN15" s="128"/>
      <c r="AO15" s="128"/>
      <c r="AP15" s="128"/>
      <c r="AQ15" s="128"/>
      <c r="AR15" s="128"/>
      <c r="AS15" s="12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7" t="s">
        <v>12</v>
      </c>
      <c r="C16" s="12"/>
      <c r="D16" s="49"/>
      <c r="E16" s="129">
        <v>43</v>
      </c>
      <c r="F16" s="129">
        <v>0</v>
      </c>
      <c r="G16" s="129">
        <v>3</v>
      </c>
      <c r="H16" s="129">
        <v>20</v>
      </c>
      <c r="I16" s="129">
        <v>77</v>
      </c>
      <c r="J16" s="130">
        <v>0.49</v>
      </c>
      <c r="K16" s="41">
        <f>PRODUCT(I16/J16)</f>
        <v>157.14285714285714</v>
      </c>
      <c r="L16" s="131">
        <f>PRODUCT((F16+G16)/E16)</f>
        <v>6.9767441860465115E-2</v>
      </c>
      <c r="M16" s="131">
        <f>PRODUCT(H16/E16)</f>
        <v>0.46511627906976744</v>
      </c>
      <c r="N16" s="131">
        <f>PRODUCT((F16+G16+H16)/E16)</f>
        <v>0.53488372093023251</v>
      </c>
      <c r="O16" s="131">
        <f>PRODUCT(I16/E16)</f>
        <v>1.7906976744186047</v>
      </c>
      <c r="Q16" s="44"/>
      <c r="R16" s="44"/>
      <c r="S16" s="44"/>
      <c r="T16" s="41" t="s">
        <v>56</v>
      </c>
      <c r="U16" s="41"/>
      <c r="V16" s="41"/>
      <c r="W16" s="41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2" t="s">
        <v>59</v>
      </c>
      <c r="C17" s="133"/>
      <c r="D17" s="134"/>
      <c r="E17" s="129">
        <f>PRODUCT(E13+Q13)</f>
        <v>130</v>
      </c>
      <c r="F17" s="129">
        <f>PRODUCT(F13+R13)</f>
        <v>5</v>
      </c>
      <c r="G17" s="129">
        <f>PRODUCT(G13+S13)</f>
        <v>7</v>
      </c>
      <c r="H17" s="129">
        <f>PRODUCT(H13+T13)</f>
        <v>121</v>
      </c>
      <c r="I17" s="129">
        <f>PRODUCT(I13+U13)</f>
        <v>400</v>
      </c>
      <c r="J17" s="130">
        <f>PRODUCT(I17/K17)</f>
        <v>0.50505050505050508</v>
      </c>
      <c r="K17" s="41">
        <f>PRODUCT(K13+W13)</f>
        <v>792</v>
      </c>
      <c r="L17" s="131">
        <f>PRODUCT((F17+G17)/E17)</f>
        <v>9.2307692307692313E-2</v>
      </c>
      <c r="M17" s="131">
        <f>PRODUCT(H17/E17)</f>
        <v>0.93076923076923079</v>
      </c>
      <c r="N17" s="131">
        <f>PRODUCT((F17+G17+H17)/E17)</f>
        <v>1.023076923076923</v>
      </c>
      <c r="O17" s="131">
        <f>PRODUCT(I17/E17)</f>
        <v>3.0769230769230771</v>
      </c>
      <c r="Q17" s="44"/>
      <c r="R17" s="44"/>
      <c r="S17" s="44"/>
      <c r="T17" s="41" t="s">
        <v>57</v>
      </c>
      <c r="U17" s="41"/>
      <c r="V17" s="41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5" t="s">
        <v>84</v>
      </c>
      <c r="C18" s="136"/>
      <c r="D18" s="36"/>
      <c r="E18" s="129">
        <f>PRODUCT(AA13+AM13)</f>
        <v>31</v>
      </c>
      <c r="F18" s="129">
        <f>PRODUCT(AB13+AN13)</f>
        <v>2</v>
      </c>
      <c r="G18" s="129">
        <f>PRODUCT(AC13+AO13)</f>
        <v>7</v>
      </c>
      <c r="H18" s="129">
        <f>PRODUCT(AD13+AP13)</f>
        <v>53</v>
      </c>
      <c r="I18" s="129">
        <f>PRODUCT(AE13+AQ13)</f>
        <v>136</v>
      </c>
      <c r="J18" s="130">
        <f>PRODUCT(I18/K18)</f>
        <v>0.60176991150442483</v>
      </c>
      <c r="K18" s="23">
        <f>PRODUCT(AG13+AS13)</f>
        <v>226</v>
      </c>
      <c r="L18" s="131">
        <f>PRODUCT((F18+G18)/E18)</f>
        <v>0.29032258064516131</v>
      </c>
      <c r="M18" s="131">
        <f>PRODUCT(H18/E18)</f>
        <v>1.7096774193548387</v>
      </c>
      <c r="N18" s="131">
        <f>PRODUCT((F18+G18+H18)/E18)</f>
        <v>2</v>
      </c>
      <c r="O18" s="131">
        <f>PRODUCT(I18/E18)</f>
        <v>4.387096774193548</v>
      </c>
      <c r="Q18" s="44"/>
      <c r="R18" s="44"/>
      <c r="S18" s="41"/>
      <c r="T18" s="41"/>
      <c r="U18" s="23"/>
      <c r="V18" s="23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23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37" t="s">
        <v>86</v>
      </c>
      <c r="C19" s="138"/>
      <c r="D19" s="139"/>
      <c r="E19" s="129">
        <f>SUM(E16:E18)</f>
        <v>204</v>
      </c>
      <c r="F19" s="129">
        <f t="shared" ref="F19:I19" si="0">SUM(F16:F18)</f>
        <v>7</v>
      </c>
      <c r="G19" s="129">
        <f t="shared" si="0"/>
        <v>17</v>
      </c>
      <c r="H19" s="129">
        <f t="shared" si="0"/>
        <v>194</v>
      </c>
      <c r="I19" s="129">
        <f t="shared" si="0"/>
        <v>613</v>
      </c>
      <c r="J19" s="130">
        <f>PRODUCT(I19/K19)</f>
        <v>0.52163870654023825</v>
      </c>
      <c r="K19" s="41">
        <f>SUM(K16:K18)</f>
        <v>1175.1428571428571</v>
      </c>
      <c r="L19" s="131">
        <f>PRODUCT((F19+G19)/E19)</f>
        <v>0.11764705882352941</v>
      </c>
      <c r="M19" s="131">
        <f>PRODUCT(H19/E19)</f>
        <v>0.9509803921568627</v>
      </c>
      <c r="N19" s="131">
        <f>PRODUCT((F19+G19+H19)/E19)</f>
        <v>1.0686274509803921</v>
      </c>
      <c r="O19" s="131">
        <f>PRODUCT(I19/E19)</f>
        <v>3.0049019607843137</v>
      </c>
      <c r="Q19" s="23"/>
      <c r="R19" s="23"/>
      <c r="S19" s="23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3"/>
      <c r="F20" s="23"/>
      <c r="G20" s="23"/>
      <c r="H20" s="23"/>
      <c r="I20" s="23"/>
      <c r="J20" s="41"/>
      <c r="K20" s="41"/>
      <c r="L20" s="23"/>
      <c r="M20" s="23"/>
      <c r="N20" s="23"/>
      <c r="O20" s="23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3"/>
      <c r="AL184" s="23"/>
    </row>
    <row r="185" spans="12:57" x14ac:dyDescent="0.25"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2018-11-08T07:51:09Z</dcterms:modified>
</cp:coreProperties>
</file>