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6" i="5" l="1"/>
  <c r="AG6" i="5"/>
  <c r="H12" i="5" l="1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G8" i="5"/>
  <c r="G12" i="5" s="1"/>
  <c r="F8" i="5"/>
  <c r="F12" i="5" s="1"/>
  <c r="E8" i="5"/>
  <c r="E12" i="5" s="1"/>
  <c r="E14" i="5" s="1"/>
  <c r="G14" i="5" l="1"/>
  <c r="K13" i="5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<sst xmlns="http://schemas.openxmlformats.org/spreadsheetml/2006/main" count="110" uniqueCount="55">
  <si>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</si>
  <si>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</si>
  <si>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</si>
  <si>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</si>
  <si>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</si>
  <si>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</si>
  <si>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</si>
  <si>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</si>
  <si>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</si>
  <si>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</si>
  <si>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</si>
  <si>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</si>
  <si>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</si>
  <si>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</si>
  <si>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</si>
  <si>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</si>
  <si>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</si>
  <si>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</si>
  <si>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</si>
  <si>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</si>
  <si>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</si>
  <si>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</si>
  <si>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</si>
  <si>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</si>
  <si>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</si>
  <si>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2.</t>
  </si>
  <si>
    <t>1.</t>
  </si>
  <si>
    <t>PuMu</t>
  </si>
  <si>
    <t>10.</t>
  </si>
  <si>
    <t>8.</t>
  </si>
  <si>
    <t>9.</t>
  </si>
  <si>
    <t>24.7.2000   Helsinki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</si>
  <si>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</si>
  <si>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</si>
  <si>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</si>
  <si>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</si>
  <si>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</si>
  <si>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</si>
  <si>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</si>
  <si>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</si>
  <si>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</si>
  <si>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</si>
  <si>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</si>
  <si>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</si>
  <si>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</si>
  <si>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</si>
  <si>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</si>
  <si>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</si>
  <si>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</si>
  <si>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jok</t>
  </si>
  <si>
    <t>02.07. 2017  Imatra</t>
  </si>
  <si>
    <t xml:space="preserve">  0-2  (0-2, 1-4)</t>
  </si>
  <si>
    <t>3/8</t>
  </si>
  <si>
    <t>Riku Tolonen</t>
  </si>
  <si>
    <t>Totti Nikula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</si>
</sst>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54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8</v>
      </c>
      <c r="AB4" s="12">
        <v>0</v>
      </c>
      <c r="AC4" s="12">
        <v>3</v>
      </c>
      <c r="AD4" s="12">
        <v>10</v>
      </c>
      <c r="AE4" s="12">
        <v>21</v>
      </c>
      <c r="AF4" s="68">
        <v>0.5121</v>
      </c>
      <c r="AG4" s="69">
        <v>41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1</v>
      </c>
      <c r="AP4" s="12">
        <v>1</v>
      </c>
      <c r="AQ4" s="12">
        <v>6</v>
      </c>
      <c r="AR4" s="65">
        <v>0.5</v>
      </c>
      <c r="AS4" s="66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25</v>
      </c>
      <c r="Z5" s="1" t="s">
        <v>27</v>
      </c>
      <c r="AA5" s="12">
        <v>15</v>
      </c>
      <c r="AB5" s="12">
        <v>2</v>
      </c>
      <c r="AC5" s="12">
        <v>4</v>
      </c>
      <c r="AD5" s="12">
        <v>25</v>
      </c>
      <c r="AE5" s="12">
        <v>66</v>
      </c>
      <c r="AF5" s="68">
        <v>0.6</v>
      </c>
      <c r="AG5" s="69">
        <v>110</v>
      </c>
      <c r="AH5" s="7"/>
      <c r="AI5" s="7" t="s">
        <v>28</v>
      </c>
      <c r="AJ5" s="7"/>
      <c r="AK5" s="7"/>
      <c r="AL5" s="10"/>
      <c r="AM5" s="12">
        <v>6</v>
      </c>
      <c r="AN5" s="12">
        <v>1</v>
      </c>
      <c r="AO5" s="12">
        <v>0</v>
      </c>
      <c r="AP5" s="12">
        <v>14</v>
      </c>
      <c r="AQ5" s="12">
        <v>26</v>
      </c>
      <c r="AR5" s="65">
        <v>0.60460000000000003</v>
      </c>
      <c r="AS5" s="17">
        <v>43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25</v>
      </c>
      <c r="Z6" s="1" t="s">
        <v>27</v>
      </c>
      <c r="AA6" s="12">
        <v>12</v>
      </c>
      <c r="AB6" s="12">
        <v>3</v>
      </c>
      <c r="AC6" s="12">
        <v>2</v>
      </c>
      <c r="AD6" s="12">
        <v>34</v>
      </c>
      <c r="AE6" s="12">
        <v>71</v>
      </c>
      <c r="AF6" s="68">
        <v>0.79769999999999996</v>
      </c>
      <c r="AG6" s="69">
        <f>PRODUCT(AE6/AF6)</f>
        <v>89.005891939325565</v>
      </c>
      <c r="AH6" s="7"/>
      <c r="AI6" s="12" t="s">
        <v>26</v>
      </c>
      <c r="AJ6" s="7" t="s">
        <v>29</v>
      </c>
      <c r="AK6" s="7" t="s">
        <v>30</v>
      </c>
      <c r="AL6" s="10"/>
      <c r="AM6" s="12">
        <v>6</v>
      </c>
      <c r="AN6" s="12">
        <v>0</v>
      </c>
      <c r="AO6" s="13">
        <v>0</v>
      </c>
      <c r="AP6" s="12">
        <v>12</v>
      </c>
      <c r="AQ6" s="12">
        <v>32</v>
      </c>
      <c r="AR6" s="59">
        <v>0.62739999999999996</v>
      </c>
      <c r="AS6" s="10">
        <f>PRODUCT(AQ6/AR6)</f>
        <v>51.004144086707051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25</v>
      </c>
      <c r="Z7" s="1" t="s">
        <v>27</v>
      </c>
      <c r="AA7" s="12">
        <v>16</v>
      </c>
      <c r="AB7" s="12">
        <v>2</v>
      </c>
      <c r="AC7" s="12">
        <v>4</v>
      </c>
      <c r="AD7" s="12">
        <v>36</v>
      </c>
      <c r="AE7" s="12">
        <v>71</v>
      </c>
      <c r="AF7" s="68">
        <v>0.61729999999999996</v>
      </c>
      <c r="AG7" s="19">
        <v>115</v>
      </c>
      <c r="AH7" s="40"/>
      <c r="AI7" s="12" t="s">
        <v>25</v>
      </c>
      <c r="AJ7" s="7"/>
      <c r="AK7" s="7"/>
      <c r="AM7" s="12">
        <v>5</v>
      </c>
      <c r="AN7" s="12">
        <v>0</v>
      </c>
      <c r="AO7" s="12">
        <v>0</v>
      </c>
      <c r="AP7" s="12">
        <v>11</v>
      </c>
      <c r="AQ7" s="12">
        <v>24</v>
      </c>
      <c r="AR7" s="65">
        <v>0.6</v>
      </c>
      <c r="AS7" s="19">
        <v>40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51</v>
      </c>
      <c r="AB8" s="36">
        <f>SUM(AB4:AB7)</f>
        <v>7</v>
      </c>
      <c r="AC8" s="36">
        <f>SUM(AC4:AC7)</f>
        <v>13</v>
      </c>
      <c r="AD8" s="36">
        <f>SUM(AD4:AD7)</f>
        <v>105</v>
      </c>
      <c r="AE8" s="36">
        <f>SUM(AE4:AE7)</f>
        <v>229</v>
      </c>
      <c r="AF8" s="37">
        <f>PRODUCT(AE8/AG8)</f>
        <v>0.64505971647123717</v>
      </c>
      <c r="AG8" s="21">
        <f>SUM(AG4:AG7)</f>
        <v>355.00589193932558</v>
      </c>
      <c r="AH8" s="18"/>
      <c r="AI8" s="29"/>
      <c r="AJ8" s="41"/>
      <c r="AK8" s="42"/>
      <c r="AL8" s="10"/>
      <c r="AM8" s="36">
        <f>SUM(AM4:AM7)</f>
        <v>20</v>
      </c>
      <c r="AN8" s="36">
        <f>SUM(AN4:AN7)</f>
        <v>1</v>
      </c>
      <c r="AO8" s="36">
        <f>SUM(AO4:AO7)</f>
        <v>1</v>
      </c>
      <c r="AP8" s="36">
        <f>SUM(AP4:AP7)</f>
        <v>38</v>
      </c>
      <c r="AQ8" s="36">
        <f>SUM(AQ4:AQ7)</f>
        <v>88</v>
      </c>
      <c r="AR8" s="37">
        <f>PRODUCT(AQ8/AS8)</f>
        <v>0.60272261825486062</v>
      </c>
      <c r="AS8" s="39">
        <f>SUM(AS4:AS7)</f>
        <v>146.00414408670704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71</v>
      </c>
      <c r="F13" s="47">
        <f>PRODUCT(AB8+AN8)</f>
        <v>8</v>
      </c>
      <c r="G13" s="47">
        <f>PRODUCT(AC8+AO8)</f>
        <v>14</v>
      </c>
      <c r="H13" s="47">
        <f>PRODUCT(AD8+AP8)</f>
        <v>143</v>
      </c>
      <c r="I13" s="47">
        <f>PRODUCT(AE8+AQ8)</f>
        <v>317</v>
      </c>
      <c r="J13" s="60">
        <f>PRODUCT(I13/K13)</f>
        <v>0.63272185626143551</v>
      </c>
      <c r="K13" s="10">
        <f>PRODUCT(AG8+AS8)</f>
        <v>501.01003602603259</v>
      </c>
      <c r="L13" s="53">
        <f>PRODUCT((F13+G13)/E13)</f>
        <v>0.30985915492957744</v>
      </c>
      <c r="M13" s="53">
        <f>PRODUCT(H13/E13)</f>
        <v>2.0140845070422535</v>
      </c>
      <c r="N13" s="53">
        <f>PRODUCT((F13+G13+H13)/E13)</f>
        <v>2.323943661971831</v>
      </c>
      <c r="O13" s="53">
        <f>PRODUCT(I13/E13)</f>
        <v>4.464788732394366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71</v>
      </c>
      <c r="F14" s="47">
        <f t="shared" ref="F14:I14" si="0">SUM(F11:F13)</f>
        <v>8</v>
      </c>
      <c r="G14" s="47">
        <f t="shared" si="0"/>
        <v>14</v>
      </c>
      <c r="H14" s="47">
        <f t="shared" si="0"/>
        <v>143</v>
      </c>
      <c r="I14" s="47">
        <f t="shared" si="0"/>
        <v>317</v>
      </c>
      <c r="J14" s="60">
        <f>PRODUCT(I14/K14)</f>
        <v>0.63272185626143551</v>
      </c>
      <c r="K14" s="16">
        <f>SUM(K11:K13)</f>
        <v>501.01003602603259</v>
      </c>
      <c r="L14" s="53">
        <f>PRODUCT((F14+G14)/E14)</f>
        <v>0.30985915492957744</v>
      </c>
      <c r="M14" s="53">
        <f>PRODUCT(H14/E14)</f>
        <v>2.0140845070422535</v>
      </c>
      <c r="N14" s="53">
        <f>PRODUCT((F14+G14+H14)/E14)</f>
        <v>2.323943661971831</v>
      </c>
      <c r="O14" s="53">
        <f>PRODUCT(I14/E14)</f>
        <v>4.464788732394366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T7">
    <sortCondition ref="X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9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54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33</v>
      </c>
      <c r="C3" s="18" t="s">
        <v>34</v>
      </c>
      <c r="D3" s="61" t="s">
        <v>35</v>
      </c>
      <c r="E3" s="79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80" t="s">
        <v>8</v>
      </c>
      <c r="R3" s="80">
        <v>1</v>
      </c>
      <c r="S3" s="80">
        <v>2</v>
      </c>
      <c r="T3" s="80">
        <v>3</v>
      </c>
      <c r="U3" s="80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70"/>
      <c r="B4" s="92" t="s">
        <v>50</v>
      </c>
      <c r="C4" s="91" t="s">
        <v>51</v>
      </c>
      <c r="D4" s="92" t="s">
        <v>48</v>
      </c>
      <c r="E4" s="105" t="s">
        <v>27</v>
      </c>
      <c r="F4" s="96"/>
      <c r="G4" s="89"/>
      <c r="H4" s="93"/>
      <c r="I4" s="89">
        <v>1</v>
      </c>
      <c r="J4" s="81"/>
      <c r="K4" s="81" t="s">
        <v>49</v>
      </c>
      <c r="L4" s="81"/>
      <c r="M4" s="81">
        <v>1</v>
      </c>
      <c r="N4" s="89"/>
      <c r="O4" s="93"/>
      <c r="P4" s="89"/>
      <c r="Q4" s="94" t="s">
        <v>52</v>
      </c>
      <c r="R4" s="94" t="s">
        <v>52</v>
      </c>
      <c r="S4" s="94"/>
      <c r="T4" s="94"/>
      <c r="U4" s="94"/>
      <c r="V4" s="95">
        <v>0.375</v>
      </c>
      <c r="W4" s="90" t="s">
        <v>53</v>
      </c>
      <c r="X4" s="89">
        <v>2150</v>
      </c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8"/>
      <c r="R57" s="98"/>
      <c r="S57" s="98"/>
      <c r="T57" s="98"/>
      <c r="U57" s="98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4"/>
      <c r="C58" s="16"/>
      <c r="D58" s="54"/>
      <c r="E58" s="9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8"/>
      <c r="R58" s="98"/>
      <c r="S58" s="98"/>
      <c r="T58" s="98"/>
      <c r="U58" s="98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4"/>
      <c r="C59" s="16"/>
      <c r="D59" s="54"/>
      <c r="E59" s="9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8"/>
      <c r="R59" s="98"/>
      <c r="S59" s="98"/>
      <c r="T59" s="98"/>
      <c r="U59" s="98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4"/>
      <c r="C60" s="16"/>
      <c r="D60" s="54"/>
      <c r="E60" s="9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8"/>
      <c r="R60" s="98"/>
      <c r="S60" s="98"/>
      <c r="T60" s="98"/>
      <c r="U60" s="98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4"/>
      <c r="C61" s="16"/>
      <c r="D61" s="54"/>
      <c r="E61" s="9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8"/>
      <c r="R61" s="98"/>
      <c r="S61" s="98"/>
      <c r="T61" s="98"/>
      <c r="U61" s="98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2"/>
      <c r="B62" s="54"/>
      <c r="C62" s="16"/>
      <c r="D62" s="54"/>
      <c r="E62" s="9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8"/>
      <c r="R62" s="98"/>
      <c r="S62" s="98"/>
      <c r="T62" s="98"/>
      <c r="U62" s="98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2019-08-29T20:18:20Z</dcterms:modified>
</cp:coreProperties>
</file>