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14" i="5" l="1"/>
  <c r="AS17" i="5" l="1"/>
  <c r="AQ17" i="5"/>
  <c r="AP17" i="5"/>
  <c r="AO17" i="5"/>
  <c r="AN17" i="5"/>
  <c r="AM17" i="5"/>
  <c r="AG17" i="5"/>
  <c r="AE17" i="5"/>
  <c r="I22" i="5" s="1"/>
  <c r="AD17" i="5"/>
  <c r="AC17" i="5"/>
  <c r="G22" i="5" s="1"/>
  <c r="AB17" i="5"/>
  <c r="AA17" i="5"/>
  <c r="E22" i="5" s="1"/>
  <c r="W17" i="5"/>
  <c r="U17" i="5"/>
  <c r="T17" i="5"/>
  <c r="S17" i="5"/>
  <c r="R17" i="5"/>
  <c r="Q17" i="5"/>
  <c r="K17" i="5"/>
  <c r="K21" i="5" s="1"/>
  <c r="I17" i="5"/>
  <c r="I21" i="5" s="1"/>
  <c r="I23" i="5" s="1"/>
  <c r="H17" i="5"/>
  <c r="H21" i="5" s="1"/>
  <c r="G17" i="5"/>
  <c r="G21" i="5" s="1"/>
  <c r="G23" i="5" s="1"/>
  <c r="F17" i="5"/>
  <c r="F21" i="5" s="1"/>
  <c r="E17" i="5"/>
  <c r="E21" i="5" s="1"/>
  <c r="E23" i="5" s="1"/>
  <c r="K22" i="5" l="1"/>
  <c r="K23" i="5" s="1"/>
  <c r="J23" i="5" s="1"/>
  <c r="F22" i="5"/>
  <c r="L22" i="5" s="1"/>
  <c r="H22" i="5"/>
  <c r="H23" i="5" s="1"/>
  <c r="M23" i="5" s="1"/>
  <c r="AF17" i="5"/>
  <c r="O23" i="5"/>
  <c r="O22" i="5"/>
  <c r="J22" i="5"/>
  <c r="N22" i="5" l="1"/>
  <c r="M22" i="5"/>
  <c r="F23" i="5"/>
  <c r="L23" i="5" l="1"/>
  <c r="N23" i="5"/>
</calcChain>
</file>

<file path=xl/sharedStrings.xml><?xml version="1.0" encoding="utf-8"?>
<sst xmlns="http://schemas.openxmlformats.org/spreadsheetml/2006/main" count="91" uniqueCount="34">
  <si>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</si>
  <si>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</si>
  <si>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</si>
  <si>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</si>
  <si>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</si>
  <si>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</si>
  <si>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</si>
  <si>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</si>
  <si>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</si>
  <si>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</si>
  <si>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</si>
  <si>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</si>
  <si>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</si>
  <si>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</si>
  <si>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</si>
  <si>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</si>
  <si>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</si>
  <si>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</si>
  <si>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</si>
  <si>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</si>
  <si>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</si>
  <si>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</si>
  <si>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</si>
  <si>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</si>
  <si>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NaPa = Napapiirin Pesis-Team  (1998)</t>
  </si>
  <si>
    <t>Juhani Niskavaara</t>
  </si>
  <si>
    <t>10.</t>
  </si>
  <si>
    <t>NaPa</t>
  </si>
  <si>
    <t>8.</t>
  </si>
  <si>
    <t>6.</t>
  </si>
  <si>
    <t>9.</t>
  </si>
  <si>
    <t>8.12.1984   Rovaniemi</t>
  </si>
  <si>
    <t>Roi-Pesis, Rovaniemi  (1983),  kasvattajaseura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</si>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</sst>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14</v>
      </c>
      <c r="AB4" s="12">
        <v>0</v>
      </c>
      <c r="AC4" s="12">
        <v>0</v>
      </c>
      <c r="AD4" s="12">
        <v>2</v>
      </c>
      <c r="AE4" s="12">
        <v>15</v>
      </c>
      <c r="AF4" s="68">
        <v>0.33329999999999999</v>
      </c>
      <c r="AG4" s="69">
        <v>45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28</v>
      </c>
      <c r="Z5" s="1" t="s">
        <v>27</v>
      </c>
      <c r="AA5" s="12">
        <v>14</v>
      </c>
      <c r="AB5" s="12">
        <v>0</v>
      </c>
      <c r="AC5" s="12">
        <v>3</v>
      </c>
      <c r="AD5" s="12">
        <v>5</v>
      </c>
      <c r="AE5" s="12">
        <v>31</v>
      </c>
      <c r="AF5" s="68">
        <v>0.59609999999999996</v>
      </c>
      <c r="AG5" s="69">
        <v>52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29</v>
      </c>
      <c r="Z6" s="1" t="s">
        <v>27</v>
      </c>
      <c r="AA6" s="12">
        <v>16</v>
      </c>
      <c r="AB6" s="12">
        <v>0</v>
      </c>
      <c r="AC6" s="12">
        <v>2</v>
      </c>
      <c r="AD6" s="12">
        <v>11</v>
      </c>
      <c r="AE6" s="12">
        <v>35</v>
      </c>
      <c r="AF6" s="68">
        <v>0.3977</v>
      </c>
      <c r="AG6" s="69">
        <v>88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2012</v>
      </c>
      <c r="Y8" s="12" t="s">
        <v>26</v>
      </c>
      <c r="Z8" s="1" t="s">
        <v>27</v>
      </c>
      <c r="AA8" s="12">
        <v>18</v>
      </c>
      <c r="AB8" s="12">
        <v>0</v>
      </c>
      <c r="AC8" s="12">
        <v>3</v>
      </c>
      <c r="AD8" s="12">
        <v>15</v>
      </c>
      <c r="AE8" s="12">
        <v>67</v>
      </c>
      <c r="AF8" s="68">
        <v>0.5726</v>
      </c>
      <c r="AG8" s="69">
        <v>117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2013</v>
      </c>
      <c r="Y9" s="12" t="s">
        <v>30</v>
      </c>
      <c r="Z9" s="1" t="s">
        <v>27</v>
      </c>
      <c r="AA9" s="12">
        <v>12</v>
      </c>
      <c r="AB9" s="12">
        <v>0</v>
      </c>
      <c r="AC9" s="12">
        <v>2</v>
      </c>
      <c r="AD9" s="12">
        <v>10</v>
      </c>
      <c r="AE9" s="12">
        <v>42</v>
      </c>
      <c r="AF9" s="68">
        <v>0.60860000000000003</v>
      </c>
      <c r="AG9" s="69">
        <v>69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2014</v>
      </c>
      <c r="Y10" s="12" t="s">
        <v>28</v>
      </c>
      <c r="Z10" s="1" t="s">
        <v>27</v>
      </c>
      <c r="AA10" s="12">
        <v>16</v>
      </c>
      <c r="AB10" s="12">
        <v>0</v>
      </c>
      <c r="AC10" s="12">
        <v>3</v>
      </c>
      <c r="AD10" s="12">
        <v>24</v>
      </c>
      <c r="AE10" s="12">
        <v>72</v>
      </c>
      <c r="AF10" s="68">
        <v>0.61009999999999998</v>
      </c>
      <c r="AG10" s="69">
        <v>118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2015</v>
      </c>
      <c r="Y11" s="12" t="s">
        <v>30</v>
      </c>
      <c r="Z11" s="1" t="s">
        <v>27</v>
      </c>
      <c r="AA11" s="12">
        <v>8</v>
      </c>
      <c r="AB11" s="12">
        <v>0</v>
      </c>
      <c r="AC11" s="12">
        <v>2</v>
      </c>
      <c r="AD11" s="12">
        <v>7</v>
      </c>
      <c r="AE11" s="12">
        <v>30</v>
      </c>
      <c r="AF11" s="68">
        <v>0.56599999999999995</v>
      </c>
      <c r="AG11" s="69">
        <v>53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2016</v>
      </c>
      <c r="Y12" s="12" t="s">
        <v>30</v>
      </c>
      <c r="Z12" s="1" t="s">
        <v>27</v>
      </c>
      <c r="AA12" s="12">
        <v>18</v>
      </c>
      <c r="AB12" s="12">
        <v>0</v>
      </c>
      <c r="AC12" s="12">
        <v>3</v>
      </c>
      <c r="AD12" s="12">
        <v>22</v>
      </c>
      <c r="AE12" s="12">
        <v>84</v>
      </c>
      <c r="AF12" s="68">
        <v>0.70579999999999998</v>
      </c>
      <c r="AG12" s="69">
        <v>119</v>
      </c>
      <c r="AH12" s="7"/>
      <c r="AI12" s="7"/>
      <c r="AJ12" s="7"/>
      <c r="AK12" s="7" t="s">
        <v>30</v>
      </c>
      <c r="AL12" s="10"/>
      <c r="AM12" s="12"/>
      <c r="AN12" s="12"/>
      <c r="AO12" s="12"/>
      <c r="AP12" s="12"/>
      <c r="AQ12" s="12"/>
      <c r="AR12" s="65"/>
      <c r="AS12" s="6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2017</v>
      </c>
      <c r="Y13" s="12" t="s">
        <v>30</v>
      </c>
      <c r="Z13" s="1" t="s">
        <v>27</v>
      </c>
      <c r="AA13" s="12">
        <v>9</v>
      </c>
      <c r="AB13" s="12">
        <v>1</v>
      </c>
      <c r="AC13" s="12">
        <v>6</v>
      </c>
      <c r="AD13" s="12">
        <v>11</v>
      </c>
      <c r="AE13" s="12">
        <v>42</v>
      </c>
      <c r="AF13" s="68">
        <v>0.6774</v>
      </c>
      <c r="AG13" s="69">
        <v>62</v>
      </c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2018</v>
      </c>
      <c r="Y14" s="12" t="s">
        <v>30</v>
      </c>
      <c r="Z14" s="1" t="s">
        <v>27</v>
      </c>
      <c r="AA14" s="12">
        <v>15</v>
      </c>
      <c r="AB14" s="12">
        <v>1</v>
      </c>
      <c r="AC14" s="12">
        <v>0</v>
      </c>
      <c r="AD14" s="12">
        <v>17</v>
      </c>
      <c r="AE14" s="12">
        <v>63</v>
      </c>
      <c r="AF14" s="68">
        <v>0.68469999999999998</v>
      </c>
      <c r="AG14" s="69">
        <f>PRODUCT(AE14/AF14)</f>
        <v>92.011099751716088</v>
      </c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65"/>
      <c r="AS14" s="6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0"/>
      <c r="M15" s="7"/>
      <c r="N15" s="7"/>
      <c r="O15" s="7"/>
      <c r="P15" s="10"/>
      <c r="Q15" s="12"/>
      <c r="R15" s="12"/>
      <c r="S15" s="13"/>
      <c r="T15" s="12"/>
      <c r="U15" s="12"/>
      <c r="V15" s="59"/>
      <c r="W15" s="19"/>
      <c r="X15" s="12"/>
      <c r="Y15" s="12"/>
      <c r="Z15" s="1"/>
      <c r="AA15" s="12"/>
      <c r="AB15" s="12"/>
      <c r="AC15" s="12"/>
      <c r="AD15" s="12"/>
      <c r="AE15" s="12"/>
      <c r="AF15" s="68"/>
      <c r="AG15" s="69"/>
      <c r="AH15" s="7"/>
      <c r="AI15" s="7"/>
      <c r="AJ15" s="7"/>
      <c r="AK15" s="7"/>
      <c r="AL15" s="10"/>
      <c r="AM15" s="12"/>
      <c r="AN15" s="12"/>
      <c r="AO15" s="12"/>
      <c r="AP15" s="12"/>
      <c r="AQ15" s="12"/>
      <c r="AR15" s="65"/>
      <c r="AS15" s="6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2"/>
      <c r="C16" s="14"/>
      <c r="D16" s="1"/>
      <c r="E16" s="12"/>
      <c r="F16" s="12"/>
      <c r="G16" s="12"/>
      <c r="H16" s="13"/>
      <c r="I16" s="12"/>
      <c r="J16" s="32"/>
      <c r="K16" s="19"/>
      <c r="L16" s="40"/>
      <c r="M16" s="7"/>
      <c r="N16" s="7"/>
      <c r="O16" s="7"/>
      <c r="P16" s="10"/>
      <c r="Q16" s="12"/>
      <c r="R16" s="12"/>
      <c r="S16" s="13"/>
      <c r="T16" s="12"/>
      <c r="U16" s="12"/>
      <c r="V16" s="59"/>
      <c r="W16" s="19"/>
      <c r="X16" s="12">
        <v>2020</v>
      </c>
      <c r="Y16" s="12" t="s">
        <v>33</v>
      </c>
      <c r="Z16" s="1" t="s">
        <v>27</v>
      </c>
      <c r="AA16" s="12">
        <v>8</v>
      </c>
      <c r="AB16" s="12">
        <v>0</v>
      </c>
      <c r="AC16" s="12">
        <v>3</v>
      </c>
      <c r="AD16" s="12">
        <v>4</v>
      </c>
      <c r="AE16" s="12">
        <v>18</v>
      </c>
      <c r="AF16" s="32">
        <v>0.41860000000000003</v>
      </c>
      <c r="AG16" s="19">
        <v>43</v>
      </c>
      <c r="AH16" s="40"/>
      <c r="AI16" s="7"/>
      <c r="AJ16" s="7"/>
      <c r="AK16" s="7"/>
      <c r="AL16" s="70"/>
      <c r="AM16" s="12"/>
      <c r="AN16" s="12"/>
      <c r="AO16" s="13"/>
      <c r="AP16" s="12"/>
      <c r="AQ16" s="12"/>
      <c r="AR16" s="65"/>
      <c r="AS16" s="19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61" t="s">
        <v>13</v>
      </c>
      <c r="C17" s="62"/>
      <c r="D17" s="63"/>
      <c r="E17" s="36">
        <f>SUM(E4:E16)</f>
        <v>0</v>
      </c>
      <c r="F17" s="36">
        <f>SUM(F4:F16)</f>
        <v>0</v>
      </c>
      <c r="G17" s="36">
        <f>SUM(G4:G16)</f>
        <v>0</v>
      </c>
      <c r="H17" s="36">
        <f>SUM(H4:H16)</f>
        <v>0</v>
      </c>
      <c r="I17" s="36">
        <f>SUM(I4:I16)</f>
        <v>0</v>
      </c>
      <c r="J17" s="37">
        <v>0</v>
      </c>
      <c r="K17" s="21">
        <f>SUM(K4:K16)</f>
        <v>0</v>
      </c>
      <c r="L17" s="18"/>
      <c r="M17" s="29"/>
      <c r="N17" s="41"/>
      <c r="O17" s="42"/>
      <c r="P17" s="10"/>
      <c r="Q17" s="36">
        <f>SUM(Q4:Q16)</f>
        <v>0</v>
      </c>
      <c r="R17" s="36">
        <f>SUM(R4:R16)</f>
        <v>0</v>
      </c>
      <c r="S17" s="36">
        <f>SUM(S4:S16)</f>
        <v>0</v>
      </c>
      <c r="T17" s="36">
        <f>SUM(T4:T16)</f>
        <v>0</v>
      </c>
      <c r="U17" s="36">
        <f>SUM(U4:U16)</f>
        <v>0</v>
      </c>
      <c r="V17" s="15">
        <v>0</v>
      </c>
      <c r="W17" s="21">
        <f>SUM(W4:W16)</f>
        <v>0</v>
      </c>
      <c r="X17" s="64" t="s">
        <v>13</v>
      </c>
      <c r="Y17" s="11"/>
      <c r="Z17" s="9"/>
      <c r="AA17" s="36">
        <f>SUM(AA4:AA16)</f>
        <v>148</v>
      </c>
      <c r="AB17" s="36">
        <f>SUM(AB4:AB16)</f>
        <v>2</v>
      </c>
      <c r="AC17" s="36">
        <f>SUM(AC4:AC16)</f>
        <v>27</v>
      </c>
      <c r="AD17" s="36">
        <f>SUM(AD4:AD16)</f>
        <v>128</v>
      </c>
      <c r="AE17" s="36">
        <f>SUM(AE4:AE16)</f>
        <v>499</v>
      </c>
      <c r="AF17" s="37">
        <f>PRODUCT(AE17/AG17)</f>
        <v>0.5815775578479071</v>
      </c>
      <c r="AG17" s="21">
        <f>SUM(AG4:AG16)</f>
        <v>858.01109975171607</v>
      </c>
      <c r="AH17" s="18"/>
      <c r="AI17" s="29"/>
      <c r="AJ17" s="41"/>
      <c r="AK17" s="42"/>
      <c r="AL17" s="10"/>
      <c r="AM17" s="36">
        <f>SUM(AM4:AM16)</f>
        <v>0</v>
      </c>
      <c r="AN17" s="36">
        <f>SUM(AN4:AN16)</f>
        <v>0</v>
      </c>
      <c r="AO17" s="36">
        <f>SUM(AO4:AO16)</f>
        <v>0</v>
      </c>
      <c r="AP17" s="36">
        <f>SUM(AP4:AP16)</f>
        <v>0</v>
      </c>
      <c r="AQ17" s="36">
        <f>SUM(AQ4:AQ16)</f>
        <v>0</v>
      </c>
      <c r="AR17" s="37">
        <v>0</v>
      </c>
      <c r="AS17" s="39">
        <f>SUM(AS4:AS16)</f>
        <v>0</v>
      </c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16"/>
      <c r="C18" s="16"/>
      <c r="D18" s="16"/>
      <c r="E18" s="16"/>
      <c r="F18" s="16"/>
      <c r="G18" s="16"/>
      <c r="H18" s="16"/>
      <c r="I18" s="16"/>
      <c r="J18" s="38"/>
      <c r="K18" s="19"/>
      <c r="L18" s="10"/>
      <c r="M18" s="10"/>
      <c r="N18" s="10"/>
      <c r="O18" s="10"/>
      <c r="P18" s="16"/>
      <c r="Q18" s="16"/>
      <c r="R18" s="17"/>
      <c r="S18" s="16"/>
      <c r="T18" s="16"/>
      <c r="U18" s="10"/>
      <c r="V18" s="10"/>
      <c r="W18" s="19"/>
      <c r="X18" s="16"/>
      <c r="Y18" s="16"/>
      <c r="Z18" s="16"/>
      <c r="AA18" s="16"/>
      <c r="AB18" s="16"/>
      <c r="AC18" s="16"/>
      <c r="AD18" s="16"/>
      <c r="AE18" s="16"/>
      <c r="AF18" s="38"/>
      <c r="AG18" s="19"/>
      <c r="AH18" s="10"/>
      <c r="AI18" s="10"/>
      <c r="AJ18" s="10"/>
      <c r="AK18" s="10"/>
      <c r="AL18" s="16"/>
      <c r="AM18" s="16"/>
      <c r="AN18" s="17"/>
      <c r="AO18" s="16"/>
      <c r="AP18" s="16"/>
      <c r="AQ18" s="10"/>
      <c r="AR18" s="10"/>
      <c r="AS18" s="19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8" t="s">
        <v>16</v>
      </c>
      <c r="C19" s="49"/>
      <c r="D19" s="50"/>
      <c r="E19" s="9" t="s">
        <v>2</v>
      </c>
      <c r="F19" s="7" t="s">
        <v>6</v>
      </c>
      <c r="G19" s="9" t="s">
        <v>4</v>
      </c>
      <c r="H19" s="7" t="s">
        <v>5</v>
      </c>
      <c r="I19" s="7" t="s">
        <v>8</v>
      </c>
      <c r="J19" s="7" t="s">
        <v>9</v>
      </c>
      <c r="K19" s="10"/>
      <c r="L19" s="7" t="s">
        <v>17</v>
      </c>
      <c r="M19" s="7" t="s">
        <v>18</v>
      </c>
      <c r="N19" s="7" t="s">
        <v>22</v>
      </c>
      <c r="O19" s="7" t="s">
        <v>21</v>
      </c>
      <c r="Q19" s="17"/>
      <c r="R19" s="17" t="s">
        <v>10</v>
      </c>
      <c r="S19" s="17"/>
      <c r="T19" s="54" t="s">
        <v>32</v>
      </c>
      <c r="U19" s="10"/>
      <c r="V19" s="19"/>
      <c r="W19" s="19"/>
      <c r="X19" s="43"/>
      <c r="Y19" s="43"/>
      <c r="Z19" s="43"/>
      <c r="AA19" s="43"/>
      <c r="AB19" s="43"/>
      <c r="AC19" s="17"/>
      <c r="AD19" s="17"/>
      <c r="AE19" s="17"/>
      <c r="AF19" s="16"/>
      <c r="AG19" s="16"/>
      <c r="AH19" s="16"/>
      <c r="AI19" s="16"/>
      <c r="AJ19" s="16"/>
      <c r="AK19" s="16"/>
      <c r="AM19" s="19"/>
      <c r="AN19" s="43"/>
      <c r="AO19" s="43"/>
      <c r="AP19" s="43"/>
      <c r="AQ19" s="43"/>
      <c r="AR19" s="43"/>
      <c r="AS19" s="43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51" t="s">
        <v>15</v>
      </c>
      <c r="C20" s="3"/>
      <c r="D20" s="52"/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60">
        <v>0</v>
      </c>
      <c r="K20" s="16">
        <v>0</v>
      </c>
      <c r="L20" s="53">
        <v>0</v>
      </c>
      <c r="M20" s="53">
        <v>0</v>
      </c>
      <c r="N20" s="53">
        <v>0</v>
      </c>
      <c r="O20" s="53">
        <v>0</v>
      </c>
      <c r="Q20" s="17"/>
      <c r="R20" s="17"/>
      <c r="S20" s="17"/>
      <c r="T20" s="54" t="s">
        <v>24</v>
      </c>
      <c r="U20" s="16"/>
      <c r="V20" s="16"/>
      <c r="W20" s="16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7"/>
      <c r="AO20" s="17"/>
      <c r="AP20" s="17"/>
      <c r="AQ20" s="17"/>
      <c r="AR20" s="17"/>
      <c r="AS20" s="17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33" t="s">
        <v>11</v>
      </c>
      <c r="C21" s="34"/>
      <c r="D21" s="35"/>
      <c r="E21" s="47">
        <f>PRODUCT(E17+Q17)</f>
        <v>0</v>
      </c>
      <c r="F21" s="47">
        <f>PRODUCT(F17+R17)</f>
        <v>0</v>
      </c>
      <c r="G21" s="47">
        <f>PRODUCT(G17+S17)</f>
        <v>0</v>
      </c>
      <c r="H21" s="47">
        <f>PRODUCT(H17+T17)</f>
        <v>0</v>
      </c>
      <c r="I21" s="47">
        <f>PRODUCT(I17+U17)</f>
        <v>0</v>
      </c>
      <c r="J21" s="60">
        <v>0</v>
      </c>
      <c r="K21" s="16">
        <f>PRODUCT(K17+W17)</f>
        <v>0</v>
      </c>
      <c r="L21" s="53">
        <v>0</v>
      </c>
      <c r="M21" s="53">
        <v>0</v>
      </c>
      <c r="N21" s="53">
        <v>0</v>
      </c>
      <c r="O21" s="53">
        <v>0</v>
      </c>
      <c r="Q21" s="17"/>
      <c r="R21" s="17"/>
      <c r="S21" s="17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20" t="s">
        <v>12</v>
      </c>
      <c r="C22" s="31"/>
      <c r="D22" s="30"/>
      <c r="E22" s="47">
        <f>PRODUCT(AA17+AM17)</f>
        <v>148</v>
      </c>
      <c r="F22" s="47">
        <f>PRODUCT(AB17+AN17)</f>
        <v>2</v>
      </c>
      <c r="G22" s="47">
        <f>PRODUCT(AC17+AO17)</f>
        <v>27</v>
      </c>
      <c r="H22" s="47">
        <f>PRODUCT(AD17+AP17)</f>
        <v>128</v>
      </c>
      <c r="I22" s="47">
        <f>PRODUCT(AE17+AQ17)</f>
        <v>499</v>
      </c>
      <c r="J22" s="60">
        <f>PRODUCT(I22/K22)</f>
        <v>0.5815775578479071</v>
      </c>
      <c r="K22" s="10">
        <f>PRODUCT(AG17+AS17)</f>
        <v>858.01109975171607</v>
      </c>
      <c r="L22" s="53">
        <f>PRODUCT((F22+G22)/E22)</f>
        <v>0.19594594594594594</v>
      </c>
      <c r="M22" s="53">
        <f>PRODUCT(H22/E22)</f>
        <v>0.86486486486486491</v>
      </c>
      <c r="N22" s="53">
        <f>PRODUCT((F22+G22+H22)/E22)</f>
        <v>1.0608108108108107</v>
      </c>
      <c r="O22" s="53">
        <f>PRODUCT(I22/E22)</f>
        <v>3.3716216216216215</v>
      </c>
      <c r="Q22" s="17"/>
      <c r="R22" s="17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0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x14ac:dyDescent="0.25">
      <c r="A23" s="16"/>
      <c r="B23" s="44" t="s">
        <v>13</v>
      </c>
      <c r="C23" s="45"/>
      <c r="D23" s="46"/>
      <c r="E23" s="47">
        <f>SUM(E20:E22)</f>
        <v>148</v>
      </c>
      <c r="F23" s="47">
        <f t="shared" ref="F23:I23" si="0">SUM(F20:F22)</f>
        <v>2</v>
      </c>
      <c r="G23" s="47">
        <f t="shared" si="0"/>
        <v>27</v>
      </c>
      <c r="H23" s="47">
        <f t="shared" si="0"/>
        <v>128</v>
      </c>
      <c r="I23" s="47">
        <f t="shared" si="0"/>
        <v>499</v>
      </c>
      <c r="J23" s="60">
        <f>PRODUCT(I23/K23)</f>
        <v>0.5815775578479071</v>
      </c>
      <c r="K23" s="16">
        <f>SUM(K20:K22)</f>
        <v>858.01109975171607</v>
      </c>
      <c r="L23" s="53">
        <f>PRODUCT((F23+G23)/E23)</f>
        <v>0.19594594594594594</v>
      </c>
      <c r="M23" s="53">
        <f>PRODUCT(H23/E23)</f>
        <v>0.86486486486486491</v>
      </c>
      <c r="N23" s="53">
        <f>PRODUCT((F23+G23+H23)/E23)</f>
        <v>1.0608108108108107</v>
      </c>
      <c r="O23" s="53">
        <f>PRODUCT(I23/E23)</f>
        <v>3.3716216216216215</v>
      </c>
      <c r="Q23" s="10"/>
      <c r="R23" s="10"/>
      <c r="S23" s="10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0"/>
      <c r="F24" s="10"/>
      <c r="G24" s="10"/>
      <c r="H24" s="10"/>
      <c r="I24" s="10"/>
      <c r="J24" s="16"/>
      <c r="K24" s="16"/>
      <c r="L24" s="10"/>
      <c r="M24" s="10"/>
      <c r="N24" s="10"/>
      <c r="O24" s="10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J84" s="16"/>
      <c r="K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7"/>
      <c r="AG179" s="17"/>
      <c r="AH179" s="17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A180" s="16"/>
      <c r="B180" s="16"/>
      <c r="C180" s="16"/>
      <c r="D180" s="16"/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7"/>
      <c r="AG180" s="17"/>
      <c r="AH180" s="17"/>
      <c r="AI180" s="17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7"/>
      <c r="AG181" s="17"/>
      <c r="AH181" s="17"/>
      <c r="AI181" s="17"/>
      <c r="AJ181" s="17"/>
      <c r="AK181" s="16"/>
      <c r="AL181" s="10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/>
      <c r="M184"/>
      <c r="N184"/>
      <c r="O184"/>
      <c r="P184"/>
      <c r="Q184" s="10"/>
      <c r="R184" s="10"/>
      <c r="S184" s="10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7"/>
      <c r="AG185" s="17"/>
      <c r="AH185" s="17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7"/>
      <c r="AG186" s="17"/>
      <c r="AH186" s="17"/>
      <c r="AI186" s="17"/>
      <c r="AJ186" s="17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R187" s="10"/>
      <c r="S187" s="10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7"/>
      <c r="AG187" s="17"/>
      <c r="AH187" s="17"/>
      <c r="AI187" s="17"/>
      <c r="AJ187" s="17"/>
      <c r="AK187" s="16"/>
      <c r="AL187" s="10"/>
    </row>
    <row r="188" spans="1:57" ht="14.25" x14ac:dyDescent="0.2">
      <c r="L188" s="10"/>
      <c r="M188" s="10"/>
      <c r="N188" s="10"/>
      <c r="O188" s="10"/>
      <c r="P188" s="10"/>
      <c r="R188" s="10"/>
      <c r="S188" s="10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0"/>
      <c r="AL188" s="10"/>
    </row>
    <row r="189" spans="1:57" x14ac:dyDescent="0.25"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:57" x14ac:dyDescent="0.25"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  <row r="191" spans="1:57" x14ac:dyDescent="0.25"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x14ac:dyDescent="0.25">
      <c r="L216"/>
      <c r="M216"/>
      <c r="N216"/>
      <c r="O216"/>
      <c r="P216"/>
      <c r="R216" s="19"/>
      <c r="S216" s="19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ht="14.25" x14ac:dyDescent="0.2">
      <c r="L219"/>
      <c r="M219"/>
      <c r="N219"/>
      <c r="O219"/>
      <c r="P2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  <row r="220" spans="12:38" ht="14.25" x14ac:dyDescent="0.2">
      <c r="L220"/>
      <c r="M220"/>
      <c r="N220"/>
      <c r="O220"/>
      <c r="P220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/>
      <c r="AL220"/>
    </row>
  </sheetData>
  <sortState ref="X14:AJ15">
    <sortCondition ref="X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2020-08-29T08:03:04Z</dcterms:modified>
</cp:coreProperties>
</file>