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K17" i="1" l="1"/>
  <c r="O12" i="1"/>
  <c r="O17" i="1" s="1"/>
  <c r="M17" i="1"/>
  <c r="AE17" i="1"/>
  <c r="AD17" i="1"/>
  <c r="AC17" i="1"/>
  <c r="AB17" i="1"/>
  <c r="AA17" i="1"/>
  <c r="Z17" i="1"/>
  <c r="Y17" i="1"/>
  <c r="I23" i="1" s="1"/>
  <c r="X17" i="1"/>
  <c r="H23" i="1" s="1"/>
  <c r="L23" i="1" s="1"/>
  <c r="W17" i="1"/>
  <c r="G23" i="1" s="1"/>
  <c r="V17" i="1"/>
  <c r="F23" i="1" s="1"/>
  <c r="K23" i="1" s="1"/>
  <c r="U17" i="1"/>
  <c r="E23" i="1" s="1"/>
  <c r="T17" i="1"/>
  <c r="S17" i="1"/>
  <c r="R17" i="1"/>
  <c r="Q17" i="1"/>
  <c r="P17" i="1"/>
  <c r="L17" i="1"/>
  <c r="J17" i="1"/>
  <c r="I17" i="1"/>
  <c r="I21" i="1" s="1"/>
  <c r="H17" i="1"/>
  <c r="H21" i="1" s="1"/>
  <c r="G17" i="1"/>
  <c r="G21" i="1" s="1"/>
  <c r="G24" i="1" s="1"/>
  <c r="F17" i="1"/>
  <c r="F21" i="1" s="1"/>
  <c r="E17" i="1"/>
  <c r="E21" i="1" s="1"/>
  <c r="E24" i="1" s="1"/>
  <c r="M23" i="1" l="1"/>
  <c r="N23" i="1"/>
  <c r="H24" i="1"/>
  <c r="L24" i="1" s="1"/>
  <c r="L21" i="1"/>
  <c r="K21" i="1"/>
  <c r="M21" i="1"/>
  <c r="I24" i="1"/>
  <c r="F24" i="1"/>
  <c r="K24" i="1" s="1"/>
  <c r="O21" i="1"/>
  <c r="O24" i="1" s="1"/>
  <c r="N17" i="1"/>
  <c r="N21" i="1" s="1"/>
  <c r="D18" i="1"/>
  <c r="M24" i="1" l="1"/>
  <c r="N24" i="1"/>
</calcChain>
</file>

<file path=xl/sharedStrings.xml><?xml version="1.0" encoding="utf-8"?>
<sst xmlns="http://schemas.openxmlformats.org/spreadsheetml/2006/main" count="93" uniqueCount="62">
  <si>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</si>
  <si>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</si>
  <si>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</si>
  <si>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</si>
  <si>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</si>
  <si>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</si>
  <si>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</si>
  <si>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</si>
  <si>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</si>
  <si>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</si>
  <si>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</si>
  <si>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</si>
  <si>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</si>
  <si>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</si>
  <si>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</si>
  <si>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</si>
  <si>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</si>
  <si>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</si>
  <si>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</si>
  <si>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</si>
  <si>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</si>
  <si>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</si>
  <si>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</si>
  <si>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</si>
  <si>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</si>
  <si>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</si>
  <si>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</si>
  <si>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</si>
  <si>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</si>
  <si>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</si>
  <si>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</si>
  <si>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</si>
  <si>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</si>
  <si>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Roihu = Roihu, Helsinki  (1957)</t>
  </si>
  <si>
    <t>ykköspesis</t>
  </si>
  <si>
    <t>Roihu</t>
  </si>
  <si>
    <t>12.</t>
  </si>
  <si>
    <t>Seurat</t>
  </si>
  <si>
    <t>ENSIMMÄISET</t>
  </si>
  <si>
    <t>Ottelu</t>
  </si>
  <si>
    <t>1.  ottelu</t>
  </si>
  <si>
    <t>Kunnari</t>
  </si>
  <si>
    <t>09.05. 2013  Lukko - Roihu  2-0  (6-2, 2-0)</t>
  </si>
  <si>
    <t>Suvi Cederqvist</t>
  </si>
  <si>
    <t>17.7.1987   Seinäjoki</t>
  </si>
  <si>
    <t>LMV = Lahden Mailaveikot  (1929),  kasvattajaseura</t>
  </si>
  <si>
    <t>LMV</t>
  </si>
  <si>
    <t>suomensarja</t>
  </si>
  <si>
    <t>VJJ</t>
  </si>
  <si>
    <t>26.05. 2013  Roihu - KeKi  0-2  (3-4, 1-2)</t>
  </si>
  <si>
    <t>5.  ottelu</t>
  </si>
  <si>
    <t>maakuntasarja</t>
  </si>
  <si>
    <t>11.</t>
  </si>
  <si>
    <t>VuVe</t>
  </si>
  <si>
    <t>VuVe = Vuokatin Veto  (1946)</t>
  </si>
  <si>
    <t>KPK</t>
  </si>
  <si>
    <t>KPK = Kajaanin Pallokerho  (1933)</t>
  </si>
  <si>
    <t xml:space="preserve">Lyöty </t>
  </si>
  <si>
    <t xml:space="preserve">Tuotu </t>
  </si>
  <si>
    <t>VJJ = Vantaanjoen Juoksu   (2001)</t>
  </si>
  <si>
    <t xml:space="preserve">  25 v   9 kk 22 pv  </t>
  </si>
  <si>
    <t xml:space="preserve">  22 v 10 kk   9 pv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</si>
</sst>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65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5" customWidth="1"/>
    <col min="4" max="4" width="7.8554687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5703125" style="56" customWidth="1"/>
    <col min="16" max="23" width="5.7109375" style="56" customWidth="1"/>
    <col min="24" max="31" width="5.7109375" style="25" customWidth="1"/>
    <col min="32" max="32" width="27" style="25" customWidth="1"/>
    <col min="33" max="16384" width="9.140625" style="25"/>
  </cols>
  <sheetData>
    <row r="1" spans="1:37" s="9" customFormat="1" ht="15" customHeight="1" x14ac:dyDescent="0.25">
      <c r="A1" s="1"/>
      <c r="B1" s="28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79">
        <v>2006</v>
      </c>
      <c r="C4" s="79"/>
      <c r="D4" s="80" t="s">
        <v>46</v>
      </c>
      <c r="E4" s="79"/>
      <c r="F4" s="81" t="s">
        <v>47</v>
      </c>
      <c r="G4" s="82"/>
      <c r="H4" s="83"/>
      <c r="I4" s="79"/>
      <c r="J4" s="79"/>
      <c r="K4" s="79"/>
      <c r="L4" s="79"/>
      <c r="M4" s="79"/>
      <c r="N4" s="84"/>
      <c r="O4" s="36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79">
        <v>2007</v>
      </c>
      <c r="C5" s="79"/>
      <c r="D5" s="80" t="s">
        <v>46</v>
      </c>
      <c r="E5" s="79"/>
      <c r="F5" s="81" t="s">
        <v>47</v>
      </c>
      <c r="G5" s="82"/>
      <c r="H5" s="83"/>
      <c r="I5" s="79"/>
      <c r="J5" s="79"/>
      <c r="K5" s="79"/>
      <c r="L5" s="79"/>
      <c r="M5" s="79"/>
      <c r="N5" s="84"/>
      <c r="O5" s="36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58">
        <v>2008</v>
      </c>
      <c r="C6" s="58"/>
      <c r="D6" s="59" t="s">
        <v>46</v>
      </c>
      <c r="E6" s="58"/>
      <c r="F6" s="61" t="s">
        <v>34</v>
      </c>
      <c r="G6" s="63"/>
      <c r="H6" s="62"/>
      <c r="I6" s="58"/>
      <c r="J6" s="58"/>
      <c r="K6" s="58"/>
      <c r="L6" s="58"/>
      <c r="M6" s="58"/>
      <c r="N6" s="60"/>
      <c r="O6" s="36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5">
      <c r="A7" s="1"/>
      <c r="B7" s="58">
        <v>2009</v>
      </c>
      <c r="C7" s="58"/>
      <c r="D7" s="59" t="s">
        <v>48</v>
      </c>
      <c r="E7" s="58"/>
      <c r="F7" s="61" t="s">
        <v>34</v>
      </c>
      <c r="G7" s="63"/>
      <c r="H7" s="62"/>
      <c r="I7" s="58"/>
      <c r="J7" s="58"/>
      <c r="K7" s="58"/>
      <c r="L7" s="58"/>
      <c r="M7" s="58"/>
      <c r="N7" s="58"/>
      <c r="O7" s="36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6">
        <v>2010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36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85">
        <v>2011</v>
      </c>
      <c r="C9" s="85"/>
      <c r="D9" s="86" t="s">
        <v>46</v>
      </c>
      <c r="E9" s="85"/>
      <c r="F9" s="86" t="s">
        <v>51</v>
      </c>
      <c r="G9" s="85"/>
      <c r="H9" s="85"/>
      <c r="I9" s="85"/>
      <c r="J9" s="85"/>
      <c r="K9" s="85"/>
      <c r="L9" s="85"/>
      <c r="M9" s="85"/>
      <c r="N9" s="85"/>
      <c r="O9" s="36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26">
        <v>2012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36"/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6">
        <v>2013</v>
      </c>
      <c r="C11" s="26" t="s">
        <v>36</v>
      </c>
      <c r="D11" s="28" t="s">
        <v>35</v>
      </c>
      <c r="E11" s="26">
        <v>22</v>
      </c>
      <c r="F11" s="26">
        <v>0</v>
      </c>
      <c r="G11" s="26">
        <v>2</v>
      </c>
      <c r="H11" s="26">
        <v>10</v>
      </c>
      <c r="I11" s="26">
        <v>64</v>
      </c>
      <c r="J11" s="26">
        <v>54</v>
      </c>
      <c r="K11" s="26">
        <v>6</v>
      </c>
      <c r="L11" s="26">
        <v>2</v>
      </c>
      <c r="M11" s="26">
        <v>2</v>
      </c>
      <c r="N11" s="29">
        <v>0.46400000000000002</v>
      </c>
      <c r="O11" s="36">
        <f>PRODUCT(I11/N11)</f>
        <v>137.93103448275861</v>
      </c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5">
      <c r="A12" s="1"/>
      <c r="B12" s="26">
        <v>2014</v>
      </c>
      <c r="C12" s="26" t="s">
        <v>52</v>
      </c>
      <c r="D12" s="28" t="s">
        <v>35</v>
      </c>
      <c r="E12" s="26">
        <v>23</v>
      </c>
      <c r="F12" s="26">
        <v>0</v>
      </c>
      <c r="G12" s="26">
        <v>1</v>
      </c>
      <c r="H12" s="26">
        <v>9</v>
      </c>
      <c r="I12" s="26">
        <v>61</v>
      </c>
      <c r="J12" s="26">
        <v>59</v>
      </c>
      <c r="K12" s="26">
        <v>1</v>
      </c>
      <c r="L12" s="26">
        <v>0</v>
      </c>
      <c r="M12" s="26">
        <v>1</v>
      </c>
      <c r="N12" s="29">
        <v>0.46200000000000002</v>
      </c>
      <c r="O12" s="36">
        <f>PRODUCT(I12/N12)</f>
        <v>132.03463203463204</v>
      </c>
      <c r="P12" s="26"/>
      <c r="Q12" s="26"/>
      <c r="R12" s="26"/>
      <c r="S12" s="26"/>
      <c r="T12" s="26"/>
      <c r="U12" s="27">
        <v>4</v>
      </c>
      <c r="V12" s="27">
        <v>0</v>
      </c>
      <c r="W12" s="27">
        <v>0</v>
      </c>
      <c r="X12" s="27">
        <v>5</v>
      </c>
      <c r="Y12" s="27">
        <v>20</v>
      </c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26">
        <v>2015</v>
      </c>
      <c r="C13" s="26"/>
      <c r="D13" s="28"/>
      <c r="E13" s="26"/>
      <c r="F13" s="26"/>
      <c r="G13" s="26"/>
      <c r="H13" s="26"/>
      <c r="I13" s="26"/>
      <c r="J13" s="26"/>
      <c r="K13" s="26"/>
      <c r="L13" s="26"/>
      <c r="M13" s="26"/>
      <c r="N13" s="29"/>
      <c r="O13" s="36"/>
      <c r="P13" s="26"/>
      <c r="Q13" s="26"/>
      <c r="R13" s="26"/>
      <c r="S13" s="26"/>
      <c r="T13" s="26"/>
      <c r="U13" s="27"/>
      <c r="V13" s="27"/>
      <c r="W13" s="27"/>
      <c r="X13" s="27"/>
      <c r="Y13" s="27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79">
        <v>2016</v>
      </c>
      <c r="C14" s="79"/>
      <c r="D14" s="80" t="s">
        <v>53</v>
      </c>
      <c r="E14" s="79"/>
      <c r="F14" s="81" t="s">
        <v>47</v>
      </c>
      <c r="G14" s="82"/>
      <c r="H14" s="83"/>
      <c r="I14" s="79"/>
      <c r="J14" s="79"/>
      <c r="K14" s="79"/>
      <c r="L14" s="79"/>
      <c r="M14" s="79"/>
      <c r="N14" s="84"/>
      <c r="O14" s="36"/>
      <c r="P14" s="26"/>
      <c r="Q14" s="26"/>
      <c r="R14" s="26"/>
      <c r="S14" s="26"/>
      <c r="T14" s="26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79">
        <v>2017</v>
      </c>
      <c r="C15" s="79"/>
      <c r="D15" s="80" t="s">
        <v>55</v>
      </c>
      <c r="E15" s="79"/>
      <c r="F15" s="81" t="s">
        <v>47</v>
      </c>
      <c r="G15" s="82"/>
      <c r="H15" s="83"/>
      <c r="I15" s="79"/>
      <c r="J15" s="79"/>
      <c r="K15" s="79"/>
      <c r="L15" s="79"/>
      <c r="M15" s="79"/>
      <c r="N15" s="84"/>
      <c r="O15" s="36"/>
      <c r="P15" s="26"/>
      <c r="Q15" s="26"/>
      <c r="R15" s="26"/>
      <c r="S15" s="26"/>
      <c r="T15" s="26"/>
      <c r="U15" s="27"/>
      <c r="V15" s="27"/>
      <c r="W15" s="27"/>
      <c r="X15" s="27"/>
      <c r="Y15" s="27"/>
      <c r="Z15" s="26"/>
      <c r="AA15" s="26"/>
      <c r="AB15" s="26"/>
      <c r="AC15" s="26"/>
      <c r="AD15" s="26"/>
      <c r="AE15" s="26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79">
        <v>2018</v>
      </c>
      <c r="C16" s="79"/>
      <c r="D16" s="80" t="s">
        <v>55</v>
      </c>
      <c r="E16" s="79"/>
      <c r="F16" s="81" t="s">
        <v>47</v>
      </c>
      <c r="G16" s="82"/>
      <c r="H16" s="83"/>
      <c r="I16" s="79"/>
      <c r="J16" s="79"/>
      <c r="K16" s="79"/>
      <c r="L16" s="79"/>
      <c r="M16" s="79"/>
      <c r="N16" s="84"/>
      <c r="O16" s="36"/>
      <c r="P16" s="26"/>
      <c r="Q16" s="26"/>
      <c r="R16" s="26"/>
      <c r="S16" s="26"/>
      <c r="T16" s="26"/>
      <c r="U16" s="27"/>
      <c r="V16" s="27"/>
      <c r="W16" s="27"/>
      <c r="X16" s="27"/>
      <c r="Y16" s="27"/>
      <c r="Z16" s="26"/>
      <c r="AA16" s="26"/>
      <c r="AB16" s="26"/>
      <c r="AC16" s="26"/>
      <c r="AD16" s="26"/>
      <c r="AE16" s="26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6" t="s">
        <v>9</v>
      </c>
      <c r="C17" s="17"/>
      <c r="D17" s="15"/>
      <c r="E17" s="18">
        <f t="shared" ref="E17:M17" si="0">SUM(E4:E16)</f>
        <v>45</v>
      </c>
      <c r="F17" s="18">
        <f t="shared" si="0"/>
        <v>0</v>
      </c>
      <c r="G17" s="18">
        <f t="shared" si="0"/>
        <v>3</v>
      </c>
      <c r="H17" s="18">
        <f t="shared" si="0"/>
        <v>19</v>
      </c>
      <c r="I17" s="18">
        <f t="shared" si="0"/>
        <v>125</v>
      </c>
      <c r="J17" s="18">
        <f t="shared" si="0"/>
        <v>113</v>
      </c>
      <c r="K17" s="18">
        <f t="shared" si="0"/>
        <v>7</v>
      </c>
      <c r="L17" s="18">
        <f t="shared" si="0"/>
        <v>2</v>
      </c>
      <c r="M17" s="18">
        <f t="shared" si="0"/>
        <v>3</v>
      </c>
      <c r="N17" s="30">
        <f>PRODUCT(I17/O17)</f>
        <v>0.46302184130494883</v>
      </c>
      <c r="O17" s="31">
        <f t="shared" ref="O17:AE17" si="1">SUM(O4:O16)</f>
        <v>269.96566651739067</v>
      </c>
      <c r="P17" s="18">
        <f t="shared" si="1"/>
        <v>0</v>
      </c>
      <c r="Q17" s="18">
        <f t="shared" si="1"/>
        <v>0</v>
      </c>
      <c r="R17" s="18">
        <f t="shared" si="1"/>
        <v>0</v>
      </c>
      <c r="S17" s="18">
        <f t="shared" si="1"/>
        <v>0</v>
      </c>
      <c r="T17" s="18">
        <f t="shared" si="1"/>
        <v>0</v>
      </c>
      <c r="U17" s="18">
        <f t="shared" si="1"/>
        <v>4</v>
      </c>
      <c r="V17" s="18">
        <f t="shared" si="1"/>
        <v>0</v>
      </c>
      <c r="W17" s="18">
        <f t="shared" si="1"/>
        <v>0</v>
      </c>
      <c r="X17" s="18">
        <f t="shared" si="1"/>
        <v>5</v>
      </c>
      <c r="Y17" s="18">
        <f t="shared" si="1"/>
        <v>20</v>
      </c>
      <c r="Z17" s="18">
        <f t="shared" si="1"/>
        <v>0</v>
      </c>
      <c r="AA17" s="18">
        <f t="shared" si="1"/>
        <v>0</v>
      </c>
      <c r="AB17" s="18">
        <f t="shared" si="1"/>
        <v>0</v>
      </c>
      <c r="AC17" s="18">
        <f t="shared" si="1"/>
        <v>0</v>
      </c>
      <c r="AD17" s="18">
        <f t="shared" si="1"/>
        <v>0</v>
      </c>
      <c r="AE17" s="18">
        <f t="shared" si="1"/>
        <v>0</v>
      </c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28" t="s">
        <v>2</v>
      </c>
      <c r="C18" s="32"/>
      <c r="D18" s="33">
        <f>SUM(F17:H17)+((I17-F17-G17)/3)+(E17/3)+(Z17*25)+(AA17*25)+(AB17*10)+(AC17*25)+(AD17*20)+(AE17*15)</f>
        <v>77.666666666666657</v>
      </c>
      <c r="E18" s="1"/>
      <c r="F18" s="1"/>
      <c r="G18" s="1"/>
      <c r="H18" s="1"/>
      <c r="I18" s="1"/>
      <c r="J18" s="1"/>
      <c r="K18" s="1"/>
      <c r="L18" s="1"/>
      <c r="M18" s="1"/>
      <c r="N18" s="3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5"/>
      <c r="AE18" s="1"/>
      <c r="AF18" s="23"/>
      <c r="AG18" s="8"/>
      <c r="AH18" s="8"/>
      <c r="AI18" s="8"/>
      <c r="AJ18" s="8"/>
      <c r="AK18" s="8"/>
    </row>
    <row r="19" spans="1:37" s="9" customFormat="1" ht="15" customHeight="1" x14ac:dyDescent="0.25">
      <c r="A19" s="1"/>
      <c r="B19" s="1"/>
      <c r="C19" s="1"/>
      <c r="D19" s="24"/>
      <c r="E19" s="1"/>
      <c r="F19" s="1"/>
      <c r="G19" s="1"/>
      <c r="H19" s="1"/>
      <c r="I19" s="1"/>
      <c r="J19" s="1"/>
      <c r="K19" s="1"/>
      <c r="L19" s="1"/>
      <c r="M19" s="1"/>
      <c r="N19" s="34"/>
      <c r="O19" s="36"/>
      <c r="P19" s="1"/>
      <c r="Q19" s="3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22" t="s">
        <v>16</v>
      </c>
      <c r="C20" s="39"/>
      <c r="D20" s="39"/>
      <c r="E20" s="18" t="s">
        <v>4</v>
      </c>
      <c r="F20" s="18" t="s">
        <v>13</v>
      </c>
      <c r="G20" s="15" t="s">
        <v>14</v>
      </c>
      <c r="H20" s="18" t="s">
        <v>15</v>
      </c>
      <c r="I20" s="18" t="s">
        <v>3</v>
      </c>
      <c r="J20" s="1"/>
      <c r="K20" s="18" t="s">
        <v>25</v>
      </c>
      <c r="L20" s="18" t="s">
        <v>26</v>
      </c>
      <c r="M20" s="18" t="s">
        <v>27</v>
      </c>
      <c r="N20" s="30" t="s">
        <v>32</v>
      </c>
      <c r="O20" s="24"/>
      <c r="P20" s="40" t="s">
        <v>38</v>
      </c>
      <c r="Q20" s="12"/>
      <c r="R20" s="12"/>
      <c r="S20" s="64"/>
      <c r="T20" s="64"/>
      <c r="U20" s="64"/>
      <c r="V20" s="64"/>
      <c r="W20" s="64"/>
      <c r="X20" s="12"/>
      <c r="Y20" s="12"/>
      <c r="Z20" s="12"/>
      <c r="AA20" s="12"/>
      <c r="AB20" s="12"/>
      <c r="AC20" s="12"/>
      <c r="AD20" s="12"/>
      <c r="AE20" s="65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40" t="s">
        <v>17</v>
      </c>
      <c r="C21" s="12"/>
      <c r="D21" s="41"/>
      <c r="E21" s="26">
        <f>PRODUCT(E17)</f>
        <v>45</v>
      </c>
      <c r="F21" s="26">
        <f>PRODUCT(F17)</f>
        <v>0</v>
      </c>
      <c r="G21" s="26">
        <f>PRODUCT(G17)</f>
        <v>3</v>
      </c>
      <c r="H21" s="26">
        <f>PRODUCT(H17)</f>
        <v>19</v>
      </c>
      <c r="I21" s="26">
        <f>PRODUCT(I17)</f>
        <v>125</v>
      </c>
      <c r="J21" s="1"/>
      <c r="K21" s="42">
        <f>PRODUCT((F21+G21)/E21)</f>
        <v>6.6666666666666666E-2</v>
      </c>
      <c r="L21" s="42">
        <f>PRODUCT(H21/E21)</f>
        <v>0.42222222222222222</v>
      </c>
      <c r="M21" s="42">
        <f>PRODUCT(I21/E21)</f>
        <v>2.7777777777777777</v>
      </c>
      <c r="N21" s="29">
        <f>PRODUCT(N17)</f>
        <v>0.46302184130494883</v>
      </c>
      <c r="O21" s="24">
        <f>PRODUCT(O17)</f>
        <v>269.96566651739067</v>
      </c>
      <c r="P21" s="66" t="s">
        <v>39</v>
      </c>
      <c r="Q21" s="67"/>
      <c r="R21" s="68" t="s">
        <v>42</v>
      </c>
      <c r="S21" s="68"/>
      <c r="T21" s="68"/>
      <c r="U21" s="68"/>
      <c r="V21" s="68"/>
      <c r="W21" s="68"/>
      <c r="X21" s="68"/>
      <c r="Y21" s="68"/>
      <c r="Z21" s="69" t="s">
        <v>40</v>
      </c>
      <c r="AA21" s="69"/>
      <c r="AB21" s="69"/>
      <c r="AC21" s="69"/>
      <c r="AD21" s="69" t="s">
        <v>60</v>
      </c>
      <c r="AE21" s="87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43" t="s">
        <v>18</v>
      </c>
      <c r="C22" s="44"/>
      <c r="D22" s="45"/>
      <c r="E22" s="26"/>
      <c r="F22" s="26"/>
      <c r="G22" s="26"/>
      <c r="H22" s="26"/>
      <c r="I22" s="26"/>
      <c r="J22" s="1"/>
      <c r="K22" s="42"/>
      <c r="L22" s="42"/>
      <c r="M22" s="42"/>
      <c r="N22" s="29"/>
      <c r="O22" s="24"/>
      <c r="P22" s="70" t="s">
        <v>57</v>
      </c>
      <c r="Q22" s="71"/>
      <c r="R22" s="72" t="s">
        <v>49</v>
      </c>
      <c r="S22" s="72"/>
      <c r="T22" s="72"/>
      <c r="U22" s="72"/>
      <c r="V22" s="72"/>
      <c r="W22" s="72"/>
      <c r="X22" s="72"/>
      <c r="Y22" s="72"/>
      <c r="Z22" s="73" t="s">
        <v>50</v>
      </c>
      <c r="AA22" s="73"/>
      <c r="AB22" s="73"/>
      <c r="AC22" s="73"/>
      <c r="AD22" s="73" t="s">
        <v>61</v>
      </c>
      <c r="AE22" s="88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46" t="s">
        <v>19</v>
      </c>
      <c r="C23" s="47"/>
      <c r="D23" s="48"/>
      <c r="E23" s="27">
        <f>PRODUCT(U17)</f>
        <v>4</v>
      </c>
      <c r="F23" s="27">
        <f t="shared" ref="F23:I23" si="2">PRODUCT(V17)</f>
        <v>0</v>
      </c>
      <c r="G23" s="27">
        <f t="shared" si="2"/>
        <v>0</v>
      </c>
      <c r="H23" s="27">
        <f t="shared" si="2"/>
        <v>5</v>
      </c>
      <c r="I23" s="27">
        <f t="shared" si="2"/>
        <v>20</v>
      </c>
      <c r="J23" s="1"/>
      <c r="K23" s="49">
        <f>PRODUCT((F23+G23)/E23)</f>
        <v>0</v>
      </c>
      <c r="L23" s="49">
        <f>PRODUCT(H23/E23)</f>
        <v>1.25</v>
      </c>
      <c r="M23" s="49">
        <f>PRODUCT(I23/E23)</f>
        <v>5</v>
      </c>
      <c r="N23" s="50">
        <f>PRODUCT(I23/O23)</f>
        <v>0.625</v>
      </c>
      <c r="O23" s="24">
        <v>32</v>
      </c>
      <c r="P23" s="70" t="s">
        <v>58</v>
      </c>
      <c r="Q23" s="71"/>
      <c r="R23" s="72" t="s">
        <v>42</v>
      </c>
      <c r="S23" s="72"/>
      <c r="T23" s="72"/>
      <c r="U23" s="72"/>
      <c r="V23" s="72"/>
      <c r="W23" s="72"/>
      <c r="X23" s="72"/>
      <c r="Y23" s="72"/>
      <c r="Z23" s="73" t="s">
        <v>40</v>
      </c>
      <c r="AA23" s="73"/>
      <c r="AB23" s="73"/>
      <c r="AC23" s="73"/>
      <c r="AD23" s="73" t="s">
        <v>60</v>
      </c>
      <c r="AE23" s="88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51" t="s">
        <v>20</v>
      </c>
      <c r="C24" s="52"/>
      <c r="D24" s="53"/>
      <c r="E24" s="18">
        <f>SUM(E21:E23)</f>
        <v>49</v>
      </c>
      <c r="F24" s="18">
        <f>SUM(F21:F23)</f>
        <v>0</v>
      </c>
      <c r="G24" s="18">
        <f>SUM(G21:G23)</f>
        <v>3</v>
      </c>
      <c r="H24" s="18">
        <f>SUM(H21:H23)</f>
        <v>24</v>
      </c>
      <c r="I24" s="18">
        <f>SUM(I21:I23)</f>
        <v>145</v>
      </c>
      <c r="J24" s="1"/>
      <c r="K24" s="54">
        <f>PRODUCT((F24+G24)/E24)</f>
        <v>6.1224489795918366E-2</v>
      </c>
      <c r="L24" s="54">
        <f>PRODUCT(H24/E24)</f>
        <v>0.48979591836734693</v>
      </c>
      <c r="M24" s="54">
        <f>PRODUCT(I24/E24)</f>
        <v>2.9591836734693877</v>
      </c>
      <c r="N24" s="30">
        <f>PRODUCT(I24/O24)</f>
        <v>0.48018704136898699</v>
      </c>
      <c r="O24" s="24">
        <f>SUM(O21:O23)</f>
        <v>301.96566651739067</v>
      </c>
      <c r="P24" s="74" t="s">
        <v>41</v>
      </c>
      <c r="Q24" s="75"/>
      <c r="R24" s="76"/>
      <c r="S24" s="76"/>
      <c r="T24" s="76"/>
      <c r="U24" s="76"/>
      <c r="V24" s="76"/>
      <c r="W24" s="76"/>
      <c r="X24" s="76"/>
      <c r="Y24" s="76"/>
      <c r="Z24" s="77"/>
      <c r="AA24" s="77"/>
      <c r="AB24" s="77"/>
      <c r="AC24" s="77"/>
      <c r="AD24" s="89"/>
      <c r="AE24" s="78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35"/>
      <c r="C25" s="35"/>
      <c r="D25" s="35"/>
      <c r="E25" s="35"/>
      <c r="F25" s="35"/>
      <c r="G25" s="35"/>
      <c r="H25" s="35"/>
      <c r="I25" s="35"/>
      <c r="J25" s="1"/>
      <c r="K25" s="35"/>
      <c r="L25" s="35"/>
      <c r="M25" s="35"/>
      <c r="N25" s="3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 t="s">
        <v>37</v>
      </c>
      <c r="C26" s="57"/>
      <c r="D26" s="57" t="s">
        <v>45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57" t="s">
        <v>59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 t="s">
        <v>33</v>
      </c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38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 t="s">
        <v>54</v>
      </c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38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 t="s">
        <v>56</v>
      </c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38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38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38"/>
      <c r="AF32" s="23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38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38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38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38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38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38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38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38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38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38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38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38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38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38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38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38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38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38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38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38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38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38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38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38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38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38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38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38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38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38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38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38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38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38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38"/>
      <c r="AF67" s="23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38"/>
      <c r="AF68" s="23"/>
      <c r="AG68" s="8"/>
      <c r="AH68" s="8"/>
      <c r="AI68" s="8"/>
      <c r="AJ68" s="8"/>
      <c r="AK68" s="8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38"/>
      <c r="AF69" s="23"/>
      <c r="AG69" s="8"/>
      <c r="AH69" s="8"/>
      <c r="AI69" s="8"/>
      <c r="AJ69" s="8"/>
      <c r="AK69" s="8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38"/>
      <c r="AF70" s="23"/>
      <c r="AG70" s="8"/>
      <c r="AH70" s="8"/>
      <c r="AI70" s="8"/>
      <c r="AJ70" s="8"/>
      <c r="AK70" s="8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38"/>
      <c r="AF71" s="23"/>
      <c r="AG71" s="8"/>
      <c r="AH71" s="8"/>
      <c r="AI71" s="8"/>
      <c r="AJ71" s="8"/>
      <c r="AK71" s="8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38"/>
      <c r="AF72" s="23"/>
      <c r="AG72" s="8"/>
      <c r="AH72" s="8"/>
      <c r="AI72" s="8"/>
      <c r="AJ72" s="8"/>
      <c r="AK72" s="8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38"/>
      <c r="AF73" s="23"/>
      <c r="AG73" s="8"/>
      <c r="AH73" s="8"/>
      <c r="AI73" s="8"/>
      <c r="AJ73" s="8"/>
      <c r="AK73" s="8"/>
    </row>
    <row r="74" spans="1:37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38"/>
      <c r="AF74" s="23"/>
      <c r="AG74" s="8"/>
      <c r="AH74" s="8"/>
      <c r="AI74" s="8"/>
      <c r="AJ74" s="8"/>
      <c r="AK74" s="8"/>
    </row>
    <row r="75" spans="1:37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38"/>
      <c r="AF75" s="23"/>
      <c r="AG75" s="8"/>
      <c r="AH75" s="8"/>
      <c r="AI75" s="8"/>
      <c r="AJ75" s="8"/>
      <c r="AK75" s="8"/>
    </row>
    <row r="76" spans="1:37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38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7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7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7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7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7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7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7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7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7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7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7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7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7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7"/>
      <c r="O161" s="24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7"/>
      <c r="O162" s="24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7"/>
      <c r="O163" s="24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7"/>
      <c r="O164" s="24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7"/>
      <c r="O165" s="24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7"/>
      <c r="O166" s="24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7"/>
      <c r="O167" s="24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7"/>
      <c r="O168" s="24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7"/>
      <c r="O169" s="24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7"/>
      <c r="O170" s="24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7"/>
      <c r="O171" s="24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7"/>
      <c r="O172" s="24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23"/>
      <c r="AG172" s="8"/>
      <c r="AH172" s="8"/>
      <c r="AI172" s="8"/>
      <c r="AJ172" s="8"/>
      <c r="AK172" s="8"/>
    </row>
    <row r="173" spans="1:37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7"/>
      <c r="O173" s="24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23"/>
      <c r="AG173" s="8"/>
      <c r="AH173" s="8"/>
      <c r="AI173" s="8"/>
      <c r="AJ173" s="8"/>
      <c r="AK173" s="8"/>
    </row>
    <row r="174" spans="1:37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7"/>
      <c r="O174" s="24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23"/>
      <c r="AG174" s="8"/>
      <c r="AH174" s="8"/>
      <c r="AI174" s="8"/>
      <c r="AJ174" s="8"/>
      <c r="AK174" s="8"/>
    </row>
    <row r="175" spans="1:37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7"/>
      <c r="O175" s="24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23"/>
      <c r="AG175" s="8"/>
      <c r="AH175" s="8"/>
      <c r="AI175" s="8"/>
      <c r="AJ175" s="8"/>
      <c r="AK175" s="8"/>
    </row>
    <row r="176" spans="1:37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7"/>
      <c r="O176" s="24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23"/>
      <c r="AG176" s="8"/>
      <c r="AH176" s="8"/>
      <c r="AI176" s="8"/>
      <c r="AJ176" s="8"/>
      <c r="AK176" s="8"/>
    </row>
    <row r="177" spans="1:37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7"/>
      <c r="O177" s="24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23"/>
      <c r="AG177" s="8"/>
      <c r="AH177" s="8"/>
      <c r="AI177" s="8"/>
      <c r="AJ177" s="8"/>
      <c r="AK177" s="8"/>
    </row>
    <row r="178" spans="1:37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7"/>
      <c r="O178" s="24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23"/>
      <c r="AG178" s="8"/>
      <c r="AH178" s="8"/>
      <c r="AI178" s="8"/>
      <c r="AJ178" s="8"/>
      <c r="AK178" s="8"/>
    </row>
    <row r="179" spans="1:37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7"/>
      <c r="O179" s="24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23"/>
      <c r="AG179" s="8"/>
      <c r="AH179" s="8"/>
      <c r="AI179" s="8"/>
      <c r="AJ179" s="8"/>
      <c r="AK179" s="8"/>
    </row>
    <row r="180" spans="1:37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7"/>
      <c r="O180" s="24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23"/>
      <c r="AG180" s="8"/>
      <c r="AH180" s="8"/>
      <c r="AI180" s="8"/>
      <c r="AJ180" s="8"/>
      <c r="AK180" s="8"/>
    </row>
    <row r="181" spans="1:37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7"/>
      <c r="O181" s="24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23"/>
      <c r="AG181" s="8"/>
      <c r="AH181" s="8"/>
      <c r="AI181" s="8"/>
      <c r="AJ181" s="8"/>
      <c r="AK181" s="8"/>
    </row>
    <row r="182" spans="1:37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7"/>
      <c r="O182" s="24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23"/>
      <c r="AG182" s="8"/>
      <c r="AH182" s="8"/>
      <c r="AI182" s="8"/>
      <c r="AJ182" s="8"/>
      <c r="AK182" s="8"/>
    </row>
    <row r="183" spans="1:37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7"/>
      <c r="O183" s="24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23"/>
      <c r="AG183" s="8"/>
      <c r="AH183" s="8"/>
      <c r="AI183" s="8"/>
      <c r="AJ183" s="8"/>
      <c r="AK183" s="8"/>
    </row>
    <row r="184" spans="1:37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7"/>
      <c r="O184" s="24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23"/>
      <c r="AG184" s="8"/>
      <c r="AH184" s="8"/>
      <c r="AI184" s="8"/>
      <c r="AJ184" s="8"/>
      <c r="AK184" s="8"/>
    </row>
    <row r="185" spans="1:37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7"/>
      <c r="O185" s="24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23"/>
      <c r="AG185" s="8"/>
      <c r="AH185" s="8"/>
      <c r="AI185" s="8"/>
      <c r="AJ185" s="8"/>
      <c r="AK185" s="8"/>
    </row>
    <row r="186" spans="1:37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7"/>
      <c r="O186" s="24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23"/>
      <c r="AG186" s="8"/>
      <c r="AH186" s="8"/>
      <c r="AI186" s="8"/>
      <c r="AJ186" s="8"/>
      <c r="AK186" s="8"/>
    </row>
    <row r="187" spans="1:37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7"/>
      <c r="O187" s="24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23"/>
      <c r="AG187" s="8"/>
      <c r="AH187" s="8"/>
      <c r="AI187" s="8"/>
      <c r="AJ187" s="8"/>
      <c r="AK187" s="8"/>
    </row>
    <row r="188" spans="1:37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7"/>
      <c r="O188" s="24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23"/>
      <c r="AG188" s="8"/>
      <c r="AH188" s="8"/>
      <c r="AI188" s="8"/>
      <c r="AJ188" s="8"/>
      <c r="AK188" s="8"/>
    </row>
    <row r="189" spans="1:37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7"/>
      <c r="O189" s="24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23"/>
      <c r="AG189" s="8"/>
      <c r="AH189" s="8"/>
      <c r="AI189" s="8"/>
      <c r="AJ189" s="8"/>
      <c r="AK189" s="8"/>
    </row>
    <row r="190" spans="1:37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7"/>
      <c r="O190" s="24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23"/>
      <c r="AG190" s="8"/>
      <c r="AH190" s="8"/>
      <c r="AI190" s="8"/>
      <c r="AJ190" s="8"/>
      <c r="AK190" s="8"/>
    </row>
    <row r="191" spans="1:37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7"/>
      <c r="O191" s="24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23"/>
      <c r="AG191" s="8"/>
      <c r="AH191" s="8"/>
      <c r="AI191" s="8"/>
      <c r="AJ191" s="8"/>
      <c r="AK191" s="8"/>
    </row>
    <row r="192" spans="1:37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7"/>
      <c r="O192" s="24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23"/>
      <c r="AG192" s="8"/>
      <c r="AH192" s="8"/>
      <c r="AI192" s="8"/>
      <c r="AJ192" s="8"/>
      <c r="AK192" s="8"/>
    </row>
    <row r="193" spans="1:37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7"/>
      <c r="O193" s="24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23"/>
      <c r="AG193" s="8"/>
      <c r="AH193" s="8"/>
      <c r="AI193" s="8"/>
      <c r="AJ193" s="8"/>
      <c r="AK193" s="8"/>
    </row>
    <row r="194" spans="1:37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7"/>
      <c r="O194" s="24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23"/>
      <c r="AG194" s="8"/>
      <c r="AH194" s="8"/>
      <c r="AI194" s="8"/>
      <c r="AJ194" s="8"/>
      <c r="AK194" s="8"/>
    </row>
    <row r="195" spans="1:37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7"/>
      <c r="O195" s="24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23"/>
      <c r="AG195" s="8"/>
      <c r="AH195" s="8"/>
      <c r="AI195" s="8"/>
      <c r="AJ195" s="8"/>
      <c r="AK195" s="8"/>
    </row>
    <row r="196" spans="1:37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7"/>
      <c r="O196" s="24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23"/>
      <c r="AG196" s="8"/>
      <c r="AH196" s="8"/>
      <c r="AI196" s="8"/>
      <c r="AJ196" s="8"/>
      <c r="AK196" s="8"/>
    </row>
    <row r="197" spans="1:37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7"/>
      <c r="O197" s="24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23"/>
      <c r="AG197" s="8"/>
      <c r="AH197" s="8"/>
      <c r="AI197" s="8"/>
      <c r="AJ197" s="8"/>
      <c r="AK197" s="8"/>
    </row>
    <row r="198" spans="1:37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7"/>
      <c r="O198" s="24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23"/>
      <c r="AG198" s="8"/>
      <c r="AH198" s="8"/>
      <c r="AI198" s="8"/>
      <c r="AJ198" s="8"/>
      <c r="AK198" s="8"/>
    </row>
    <row r="199" spans="1:37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7"/>
      <c r="O199" s="24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23"/>
      <c r="AG199" s="8"/>
      <c r="AH199" s="8"/>
      <c r="AI199" s="8"/>
      <c r="AJ199" s="8"/>
      <c r="AK199" s="8"/>
    </row>
    <row r="200" spans="1:37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7"/>
      <c r="O200" s="24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23"/>
      <c r="AG200" s="8"/>
      <c r="AH200" s="8"/>
      <c r="AI200" s="8"/>
      <c r="AJ200" s="8"/>
      <c r="AK200" s="8"/>
    </row>
    <row r="201" spans="1:37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7"/>
      <c r="O201" s="24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23"/>
      <c r="AG201" s="8"/>
      <c r="AH201" s="8"/>
      <c r="AI201" s="8"/>
      <c r="AJ201" s="8"/>
      <c r="AK201" s="8"/>
    </row>
    <row r="202" spans="1:37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7"/>
      <c r="O202" s="24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23"/>
      <c r="AG202" s="8"/>
      <c r="AH202" s="8"/>
      <c r="AI202" s="8"/>
      <c r="AJ202" s="8"/>
      <c r="AK202" s="8"/>
    </row>
    <row r="203" spans="1:37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7"/>
      <c r="O203" s="24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23"/>
      <c r="AG203" s="8"/>
      <c r="AH203" s="8"/>
      <c r="AI203" s="8"/>
      <c r="AJ203" s="8"/>
      <c r="AK203" s="8"/>
    </row>
    <row r="204" spans="1:37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7"/>
      <c r="O204" s="24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23"/>
      <c r="AG204" s="8"/>
      <c r="AH204" s="8"/>
      <c r="AI204" s="8"/>
      <c r="AJ204" s="8"/>
      <c r="AK204" s="8"/>
    </row>
    <row r="205" spans="1:37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7"/>
      <c r="O205" s="24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23"/>
      <c r="AG205" s="8"/>
      <c r="AH205" s="8"/>
      <c r="AI205" s="8"/>
      <c r="AJ205" s="8"/>
      <c r="AK205" s="8"/>
    </row>
    <row r="206" spans="1:37" ht="1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7"/>
      <c r="O206" s="24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23"/>
      <c r="AG206" s="8"/>
      <c r="AH206" s="8"/>
      <c r="AI206" s="8"/>
      <c r="AJ206" s="8"/>
      <c r="AK206" s="8"/>
    </row>
    <row r="207" spans="1:37" ht="1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7"/>
      <c r="O207" s="24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23"/>
      <c r="AG207" s="8"/>
      <c r="AH207" s="8"/>
      <c r="AI207" s="8"/>
      <c r="AJ207" s="8"/>
      <c r="AK207" s="8"/>
    </row>
    <row r="208" spans="1:37" ht="1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7"/>
      <c r="O208" s="24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23"/>
      <c r="AG208" s="8"/>
      <c r="AH208" s="8"/>
      <c r="AI208" s="8"/>
      <c r="AJ208" s="8"/>
      <c r="AK208" s="8"/>
    </row>
    <row r="209" spans="1:37" ht="1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7"/>
      <c r="O209" s="24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23"/>
      <c r="AG209" s="8"/>
      <c r="AH209" s="8"/>
      <c r="AI209" s="8"/>
      <c r="AJ209" s="8"/>
      <c r="AK209" s="8"/>
    </row>
    <row r="210" spans="1:37" ht="1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7"/>
      <c r="O210" s="24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23"/>
      <c r="AG210" s="8"/>
      <c r="AH210" s="8"/>
      <c r="AI210" s="8"/>
      <c r="AJ210" s="8"/>
      <c r="AK210" s="8"/>
    </row>
    <row r="211" spans="1:37" ht="1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7"/>
      <c r="O211" s="24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23"/>
      <c r="AG211" s="8"/>
      <c r="AH211" s="8"/>
      <c r="AI211" s="8"/>
      <c r="AJ211" s="8"/>
      <c r="AK211" s="8"/>
    </row>
  </sheetData>
  <sortState ref="B12:AF14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2019-07-05T07:43:54Z</dcterms:modified>
</cp:coreProperties>
</file>