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7" i="1"/>
  <c r="O5" i="1"/>
  <c r="O4" i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H13" i="1"/>
  <c r="H17" i="1"/>
  <c r="G13" i="1"/>
  <c r="G17" i="1" s="1"/>
  <c r="F13" i="1"/>
  <c r="F17" i="1" s="1"/>
  <c r="F20" i="1" s="1"/>
  <c r="E13" i="1"/>
  <c r="E17" i="1" s="1"/>
  <c r="I17" i="1"/>
  <c r="M17" i="1" s="1"/>
  <c r="D14" i="1" l="1"/>
  <c r="H20" i="1"/>
  <c r="O13" i="1"/>
  <c r="O17" i="1" s="1"/>
  <c r="O20" i="1" s="1"/>
  <c r="L17" i="1"/>
  <c r="I20" i="1"/>
  <c r="N13" i="1"/>
  <c r="N17" i="1" s="1"/>
  <c r="E20" i="1"/>
  <c r="M19" i="1"/>
  <c r="L19" i="1"/>
  <c r="K17" i="1"/>
  <c r="G20" i="1"/>
  <c r="K20" i="1" s="1"/>
  <c r="K19" i="1"/>
  <c r="N20" i="1" l="1"/>
  <c r="M20" i="1"/>
  <c r="L20" i="1"/>
</calcChain>
</file>

<file path=xl/sharedStrings.xml><?xml version="1.0" encoding="utf-8"?>
<sst xmlns="http://schemas.openxmlformats.org/spreadsheetml/2006/main" count="168" uniqueCount="103">
  <si>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</si>
  <si>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</si>
  <si>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</si>
  <si>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</si>
  <si>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</si>
  <si>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</si>
  <si>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</si>
  <si>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</si>
  <si>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</si>
  <si>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</si>
  <si>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</si>
  <si>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</si>
  <si>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</si>
  <si>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</si>
  <si>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</si>
  <si>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</si>
  <si>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</si>
  <si>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</si>
  <si>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</si>
  <si>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</si>
  <si>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</si>
  <si>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</si>
  <si>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</si>
  <si>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</si>
  <si>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</si>
  <si>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</si>
  <si>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</si>
  <si>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</si>
  <si>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</si>
  <si>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</si>
  <si>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</si>
  <si>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</si>
  <si>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</si>
  <si>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</si>
  <si>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</si>
  <si>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</si>
  <si>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</si>
  <si>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</si>
  <si>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Niina Harjula</t>
  </si>
  <si>
    <t>ViVe</t>
  </si>
  <si>
    <t>Virkiä</t>
  </si>
  <si>
    <t>1.</t>
  </si>
  <si>
    <t>4.</t>
  </si>
  <si>
    <t>5.</t>
  </si>
  <si>
    <t>8.</t>
  </si>
  <si>
    <t>11.</t>
  </si>
  <si>
    <t>9.</t>
  </si>
  <si>
    <t>11.5.1977</t>
  </si>
  <si>
    <t>Virkiä = Lapuan Virkiä  (1907)</t>
  </si>
  <si>
    <t>ViVe = Vimpelin Veto  (1934)</t>
  </si>
  <si>
    <t>21.07. 1993  Virkiä - Turku-Pesis  18-1</t>
  </si>
  <si>
    <t>2.  ottelu</t>
  </si>
  <si>
    <t xml:space="preserve">  16 v   0 kk 19 pv</t>
  </si>
  <si>
    <t xml:space="preserve">  16 v   2 kk 10 pv</t>
  </si>
  <si>
    <t>VäVi</t>
  </si>
  <si>
    <t>ykköspesis</t>
  </si>
  <si>
    <t>VäVi = Vähänkyrön Viesti  (1938)</t>
  </si>
  <si>
    <t>30.05. 1993  Virkiä - Ikaalinen  26-1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</si>
  <si>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</si>
  <si>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</si>
  <si>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</si>
  <si>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</si>
  <si>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</si>
  <si>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</si>
  <si>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</si>
  <si>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</si>
  <si>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</si>
  <si>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</si>
  <si>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</si>
  <si>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</si>
  <si>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</si>
  <si>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1998  Sotkamo</t>
  </si>
  <si>
    <t>2-1  (5-4, 2-6, 0-0, 2-1)</t>
  </si>
  <si>
    <t>Länsi</t>
  </si>
  <si>
    <t>Tuomo Tallbacka</t>
  </si>
  <si>
    <t>4420</t>
  </si>
  <si>
    <t>21 v  1 kk  16 pv</t>
  </si>
  <si>
    <t xml:space="preserve"> ITÄ - LÄNSI - KORTTI</t>
  </si>
  <si>
    <t>B-TYTÖT</t>
  </si>
  <si>
    <t xml:space="preserve">  Itä - Länsi, tulos</t>
  </si>
  <si>
    <t>11.09. 1993  Sotkamo</t>
  </si>
  <si>
    <t xml:space="preserve">  2-15</t>
  </si>
  <si>
    <t>Jarkko Kovalainen</t>
  </si>
  <si>
    <t>328</t>
  </si>
  <si>
    <t>23.07. 1994  Loimaa</t>
  </si>
  <si>
    <t>Hannu Pelkonen</t>
  </si>
  <si>
    <t>NAISET</t>
  </si>
  <si>
    <t>jok</t>
  </si>
  <si>
    <t xml:space="preserve">  2-26</t>
  </si>
  <si>
    <t>1/2</t>
  </si>
  <si>
    <t>0/1</t>
  </si>
  <si>
    <t>1/1</t>
  </si>
  <si>
    <t>3k</t>
  </si>
  <si>
    <t>3/6</t>
  </si>
  <si>
    <t>1/3</t>
  </si>
  <si>
    <t>3v</t>
  </si>
  <si>
    <t>2/6</t>
  </si>
  <si>
    <t>5/12</t>
  </si>
  <si>
    <t>1/4</t>
  </si>
  <si>
    <t>2/2</t>
  </si>
  <si>
    <t>2/5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</si>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</sst>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5" customWidth="1"/>
    <col min="28" max="28" width="5.7109375" style="80" customWidth="1"/>
    <col min="29" max="31" width="5.7109375" style="25" customWidth="1"/>
    <col min="32" max="32" width="6.7109375" style="25" customWidth="1"/>
    <col min="33" max="33" width="19.855468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1993</v>
      </c>
      <c r="C4" s="26" t="s">
        <v>41</v>
      </c>
      <c r="D4" s="27" t="s">
        <v>40</v>
      </c>
      <c r="E4" s="26">
        <v>4</v>
      </c>
      <c r="F4" s="26">
        <v>0</v>
      </c>
      <c r="G4" s="26">
        <v>0</v>
      </c>
      <c r="H4" s="26">
        <v>1</v>
      </c>
      <c r="I4" s="26">
        <v>2</v>
      </c>
      <c r="J4" s="26">
        <v>2</v>
      </c>
      <c r="K4" s="26">
        <v>0</v>
      </c>
      <c r="L4" s="26">
        <v>0</v>
      </c>
      <c r="M4" s="26">
        <v>0</v>
      </c>
      <c r="N4" s="28">
        <v>0.33300000000000002</v>
      </c>
      <c r="O4" s="24">
        <f>PRODUCT(I4/N4)</f>
        <v>6.0060060060060056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1994</v>
      </c>
      <c r="C5" s="26" t="s">
        <v>42</v>
      </c>
      <c r="D5" s="27" t="s">
        <v>40</v>
      </c>
      <c r="E5" s="26">
        <v>20</v>
      </c>
      <c r="F5" s="26">
        <v>0</v>
      </c>
      <c r="G5" s="26">
        <v>5</v>
      </c>
      <c r="H5" s="26">
        <v>8</v>
      </c>
      <c r="I5" s="26">
        <v>23</v>
      </c>
      <c r="J5" s="26">
        <v>10</v>
      </c>
      <c r="K5" s="26">
        <v>6</v>
      </c>
      <c r="L5" s="26">
        <v>2</v>
      </c>
      <c r="M5" s="26">
        <v>5</v>
      </c>
      <c r="N5" s="28">
        <v>0.53500000000000003</v>
      </c>
      <c r="O5" s="24">
        <f t="shared" ref="O5:O12" si="0">PRODUCT(I5/N5)</f>
        <v>42.990654205607477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1">
        <v>1995</v>
      </c>
      <c r="C6" s="81"/>
      <c r="D6" s="86" t="s">
        <v>54</v>
      </c>
      <c r="E6" s="81"/>
      <c r="F6" s="87" t="s">
        <v>55</v>
      </c>
      <c r="G6" s="85"/>
      <c r="H6" s="84"/>
      <c r="I6" s="81"/>
      <c r="J6" s="81"/>
      <c r="K6" s="81"/>
      <c r="L6" s="81"/>
      <c r="M6" s="81"/>
      <c r="N6" s="8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1995</v>
      </c>
      <c r="C7" s="26" t="s">
        <v>43</v>
      </c>
      <c r="D7" s="27" t="s">
        <v>40</v>
      </c>
      <c r="E7" s="26">
        <v>3</v>
      </c>
      <c r="F7" s="26">
        <v>0</v>
      </c>
      <c r="G7" s="26">
        <v>1</v>
      </c>
      <c r="H7" s="26">
        <v>0</v>
      </c>
      <c r="I7" s="26">
        <v>4</v>
      </c>
      <c r="J7" s="26">
        <v>2</v>
      </c>
      <c r="K7" s="26">
        <v>0</v>
      </c>
      <c r="L7" s="26">
        <v>1</v>
      </c>
      <c r="M7" s="26">
        <v>1</v>
      </c>
      <c r="N7" s="28">
        <v>0.36399999999999999</v>
      </c>
      <c r="O7" s="24">
        <f t="shared" si="0"/>
        <v>10.989010989010989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1">
        <v>1996</v>
      </c>
      <c r="C8" s="81"/>
      <c r="D8" s="86" t="s">
        <v>54</v>
      </c>
      <c r="E8" s="81"/>
      <c r="F8" s="87" t="s">
        <v>55</v>
      </c>
      <c r="G8" s="85"/>
      <c r="H8" s="84"/>
      <c r="I8" s="81"/>
      <c r="J8" s="81"/>
      <c r="K8" s="81"/>
      <c r="L8" s="81"/>
      <c r="M8" s="81"/>
      <c r="N8" s="8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81">
        <v>1997</v>
      </c>
      <c r="C9" s="81"/>
      <c r="D9" s="82" t="s">
        <v>39</v>
      </c>
      <c r="E9" s="81"/>
      <c r="F9" s="87" t="s">
        <v>55</v>
      </c>
      <c r="G9" s="85"/>
      <c r="H9" s="84"/>
      <c r="I9" s="81"/>
      <c r="J9" s="81"/>
      <c r="K9" s="81"/>
      <c r="L9" s="81"/>
      <c r="M9" s="81"/>
      <c r="N9" s="83"/>
      <c r="O9" s="24">
        <v>0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1998</v>
      </c>
      <c r="C10" s="26" t="s">
        <v>44</v>
      </c>
      <c r="D10" s="27" t="s">
        <v>39</v>
      </c>
      <c r="E10" s="26">
        <v>21</v>
      </c>
      <c r="F10" s="26">
        <v>0</v>
      </c>
      <c r="G10" s="26">
        <v>21</v>
      </c>
      <c r="H10" s="26">
        <v>8</v>
      </c>
      <c r="I10" s="26">
        <v>66</v>
      </c>
      <c r="J10" s="26">
        <v>13</v>
      </c>
      <c r="K10" s="26">
        <v>10</v>
      </c>
      <c r="L10" s="26">
        <v>22</v>
      </c>
      <c r="M10" s="26">
        <v>21</v>
      </c>
      <c r="N10" s="28">
        <v>0.44600000000000001</v>
      </c>
      <c r="O10" s="24">
        <f t="shared" si="0"/>
        <v>147.98206278026905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>
        <v>1</v>
      </c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1999</v>
      </c>
      <c r="C11" s="26" t="s">
        <v>45</v>
      </c>
      <c r="D11" s="27" t="s">
        <v>39</v>
      </c>
      <c r="E11" s="26">
        <v>21</v>
      </c>
      <c r="F11" s="26">
        <v>1</v>
      </c>
      <c r="G11" s="26">
        <v>5</v>
      </c>
      <c r="H11" s="26">
        <v>6</v>
      </c>
      <c r="I11" s="26">
        <v>56</v>
      </c>
      <c r="J11" s="26">
        <v>21</v>
      </c>
      <c r="K11" s="26">
        <v>13</v>
      </c>
      <c r="L11" s="26">
        <v>16</v>
      </c>
      <c r="M11" s="26">
        <v>6</v>
      </c>
      <c r="N11" s="28">
        <v>0.42099999999999999</v>
      </c>
      <c r="O11" s="24">
        <f t="shared" si="0"/>
        <v>133.0166270783848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2000</v>
      </c>
      <c r="C12" s="26" t="s">
        <v>46</v>
      </c>
      <c r="D12" s="27" t="s">
        <v>39</v>
      </c>
      <c r="E12" s="26">
        <v>12</v>
      </c>
      <c r="F12" s="26">
        <v>0</v>
      </c>
      <c r="G12" s="26">
        <v>11</v>
      </c>
      <c r="H12" s="26">
        <v>1</v>
      </c>
      <c r="I12" s="26">
        <v>25</v>
      </c>
      <c r="J12" s="26">
        <v>1</v>
      </c>
      <c r="K12" s="26">
        <v>5</v>
      </c>
      <c r="L12" s="26">
        <v>8</v>
      </c>
      <c r="M12" s="26">
        <v>11</v>
      </c>
      <c r="N12" s="28">
        <v>0.40300000000000002</v>
      </c>
      <c r="O12" s="24">
        <f t="shared" si="0"/>
        <v>62.034739454094286</v>
      </c>
      <c r="P12" s="26"/>
      <c r="Q12" s="26"/>
      <c r="R12" s="26"/>
      <c r="S12" s="26"/>
      <c r="T12" s="26"/>
      <c r="U12" s="29">
        <v>7</v>
      </c>
      <c r="V12" s="29">
        <v>0</v>
      </c>
      <c r="W12" s="29">
        <v>4</v>
      </c>
      <c r="X12" s="29">
        <v>0</v>
      </c>
      <c r="Y12" s="29">
        <v>11</v>
      </c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1">SUM(E4:E12)</f>
        <v>81</v>
      </c>
      <c r="F13" s="18">
        <f t="shared" si="1"/>
        <v>1</v>
      </c>
      <c r="G13" s="18">
        <f t="shared" si="1"/>
        <v>43</v>
      </c>
      <c r="H13" s="18">
        <f t="shared" si="1"/>
        <v>24</v>
      </c>
      <c r="I13" s="18">
        <f t="shared" si="1"/>
        <v>176</v>
      </c>
      <c r="J13" s="18">
        <f t="shared" si="1"/>
        <v>49</v>
      </c>
      <c r="K13" s="18">
        <f t="shared" si="1"/>
        <v>34</v>
      </c>
      <c r="L13" s="18">
        <f t="shared" si="1"/>
        <v>49</v>
      </c>
      <c r="M13" s="18">
        <f t="shared" si="1"/>
        <v>44</v>
      </c>
      <c r="N13" s="30">
        <f>PRODUCT(I13/O13)</f>
        <v>0.43670386782117326</v>
      </c>
      <c r="O13" s="31">
        <f t="shared" ref="O13:AE13" si="2">SUM(O4:O12)</f>
        <v>403.01910051337256</v>
      </c>
      <c r="P13" s="18">
        <f t="shared" si="2"/>
        <v>0</v>
      </c>
      <c r="Q13" s="18">
        <f t="shared" si="2"/>
        <v>0</v>
      </c>
      <c r="R13" s="18">
        <f t="shared" si="2"/>
        <v>0</v>
      </c>
      <c r="S13" s="18">
        <f t="shared" si="2"/>
        <v>0</v>
      </c>
      <c r="T13" s="18">
        <f t="shared" si="2"/>
        <v>0</v>
      </c>
      <c r="U13" s="18">
        <f t="shared" si="2"/>
        <v>7</v>
      </c>
      <c r="V13" s="18">
        <f t="shared" si="2"/>
        <v>0</v>
      </c>
      <c r="W13" s="18">
        <f t="shared" si="2"/>
        <v>4</v>
      </c>
      <c r="X13" s="18">
        <f t="shared" si="2"/>
        <v>0</v>
      </c>
      <c r="Y13" s="18">
        <f t="shared" si="2"/>
        <v>11</v>
      </c>
      <c r="Z13" s="18">
        <f t="shared" si="2"/>
        <v>1</v>
      </c>
      <c r="AA13" s="18">
        <f t="shared" si="2"/>
        <v>0</v>
      </c>
      <c r="AB13" s="18">
        <f t="shared" si="2"/>
        <v>0</v>
      </c>
      <c r="AC13" s="18">
        <f t="shared" si="2"/>
        <v>1</v>
      </c>
      <c r="AD13" s="18">
        <f t="shared" si="2"/>
        <v>0</v>
      </c>
      <c r="AE13" s="18">
        <f t="shared" si="2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SUM(F13:H13)+((I13-F13-G13)/3)+(E13/3)+(Z13*25)+(AA13*25)+(AB13*10)+(AC13*25)+(AD13*20)+(AE13*15)-25</f>
        <v>164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40"/>
      <c r="T16" s="40"/>
      <c r="U16" s="40"/>
      <c r="V16" s="40"/>
      <c r="W16" s="40"/>
      <c r="X16" s="12"/>
      <c r="Y16" s="12"/>
      <c r="Z16" s="12"/>
      <c r="AA16" s="11"/>
      <c r="AB16" s="12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2"/>
      <c r="E17" s="26">
        <f>PRODUCT(E13)</f>
        <v>81</v>
      </c>
      <c r="F17" s="26">
        <f>PRODUCT(F13)</f>
        <v>1</v>
      </c>
      <c r="G17" s="26">
        <f>PRODUCT(G13)</f>
        <v>43</v>
      </c>
      <c r="H17" s="26">
        <f>PRODUCT(H13)</f>
        <v>24</v>
      </c>
      <c r="I17" s="26">
        <f>PRODUCT(I13)</f>
        <v>176</v>
      </c>
      <c r="J17" s="1"/>
      <c r="K17" s="43">
        <f>PRODUCT((F17+G17)/E17)</f>
        <v>0.54320987654320985</v>
      </c>
      <c r="L17" s="43">
        <f>PRODUCT(H17/E17)</f>
        <v>0.29629629629629628</v>
      </c>
      <c r="M17" s="43">
        <f>PRODUCT(I17/E17)</f>
        <v>2.1728395061728394</v>
      </c>
      <c r="N17" s="28">
        <f>PRODUCT(N13)</f>
        <v>0.43670386782117326</v>
      </c>
      <c r="O17" s="24">
        <f>PRODUCT(O13)</f>
        <v>403.01910051337256</v>
      </c>
      <c r="P17" s="44" t="s">
        <v>33</v>
      </c>
      <c r="Q17" s="45"/>
      <c r="R17" s="46" t="s">
        <v>57</v>
      </c>
      <c r="S17" s="46"/>
      <c r="T17" s="46"/>
      <c r="U17" s="46"/>
      <c r="V17" s="46"/>
      <c r="W17" s="46"/>
      <c r="X17" s="46"/>
      <c r="Y17" s="47" t="s">
        <v>36</v>
      </c>
      <c r="Z17" s="47"/>
      <c r="AA17" s="48"/>
      <c r="AB17" s="47" t="s">
        <v>52</v>
      </c>
      <c r="AC17" s="48"/>
      <c r="AD17" s="48"/>
      <c r="AE17" s="49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18</v>
      </c>
      <c r="C18" s="51"/>
      <c r="D18" s="52"/>
      <c r="E18" s="26"/>
      <c r="F18" s="26"/>
      <c r="G18" s="26"/>
      <c r="H18" s="26"/>
      <c r="I18" s="26"/>
      <c r="J18" s="1"/>
      <c r="K18" s="43"/>
      <c r="L18" s="43"/>
      <c r="M18" s="43"/>
      <c r="N18" s="28"/>
      <c r="O18" s="53">
        <v>0</v>
      </c>
      <c r="P18" s="54" t="s">
        <v>101</v>
      </c>
      <c r="Q18" s="55"/>
      <c r="R18" s="56"/>
      <c r="S18" s="56"/>
      <c r="T18" s="56"/>
      <c r="U18" s="56"/>
      <c r="V18" s="56"/>
      <c r="W18" s="56"/>
      <c r="X18" s="56"/>
      <c r="Y18" s="57"/>
      <c r="Z18" s="57"/>
      <c r="AA18" s="58"/>
      <c r="AB18" s="57"/>
      <c r="AC18" s="58"/>
      <c r="AD18" s="58"/>
      <c r="AE18" s="59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0" t="s">
        <v>19</v>
      </c>
      <c r="C19" s="61"/>
      <c r="D19" s="62"/>
      <c r="E19" s="29">
        <f>PRODUCT(U13)</f>
        <v>7</v>
      </c>
      <c r="F19" s="29">
        <f>PRODUCT(V13)</f>
        <v>0</v>
      </c>
      <c r="G19" s="29">
        <f>PRODUCT(W13)</f>
        <v>4</v>
      </c>
      <c r="H19" s="29">
        <f>PRODUCT(X13)</f>
        <v>0</v>
      </c>
      <c r="I19" s="29">
        <f>PRODUCT(Y13)</f>
        <v>11</v>
      </c>
      <c r="J19" s="1"/>
      <c r="K19" s="63">
        <f>PRODUCT((F19+G19)/E19)</f>
        <v>0.5714285714285714</v>
      </c>
      <c r="L19" s="63">
        <f>PRODUCT(H19/E19)</f>
        <v>0</v>
      </c>
      <c r="M19" s="63">
        <f>PRODUCT(I19/E19)</f>
        <v>1.5714285714285714</v>
      </c>
      <c r="N19" s="64">
        <v>0.45800000000000002</v>
      </c>
      <c r="O19" s="24">
        <v>24</v>
      </c>
      <c r="P19" s="54" t="s">
        <v>102</v>
      </c>
      <c r="Q19" s="55"/>
      <c r="R19" s="56" t="s">
        <v>50</v>
      </c>
      <c r="S19" s="56"/>
      <c r="T19" s="56"/>
      <c r="U19" s="56"/>
      <c r="V19" s="56"/>
      <c r="W19" s="56"/>
      <c r="X19" s="56"/>
      <c r="Y19" s="57" t="s">
        <v>51</v>
      </c>
      <c r="Z19" s="57"/>
      <c r="AA19" s="58"/>
      <c r="AB19" s="57" t="s">
        <v>53</v>
      </c>
      <c r="AC19" s="58"/>
      <c r="AD19" s="58"/>
      <c r="AE19" s="59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5" t="s">
        <v>20</v>
      </c>
      <c r="C20" s="66"/>
      <c r="D20" s="67"/>
      <c r="E20" s="18">
        <f>SUM(E17:E19)</f>
        <v>88</v>
      </c>
      <c r="F20" s="18">
        <f>SUM(F17:F19)</f>
        <v>1</v>
      </c>
      <c r="G20" s="18">
        <f>SUM(G17:G19)</f>
        <v>47</v>
      </c>
      <c r="H20" s="18">
        <f>SUM(H17:H19)</f>
        <v>24</v>
      </c>
      <c r="I20" s="18">
        <f>SUM(I17:I19)</f>
        <v>187</v>
      </c>
      <c r="J20" s="1"/>
      <c r="K20" s="68">
        <f>PRODUCT((F20+G20)/E20)</f>
        <v>0.54545454545454541</v>
      </c>
      <c r="L20" s="68">
        <f>PRODUCT(H20/E20)</f>
        <v>0.27272727272727271</v>
      </c>
      <c r="M20" s="68">
        <f>PRODUCT(I20/E20)</f>
        <v>2.125</v>
      </c>
      <c r="N20" s="30">
        <f>PRODUCT(I20/O20)</f>
        <v>0.43791952110616161</v>
      </c>
      <c r="O20" s="24">
        <f>SUM(O17:O19)</f>
        <v>427.01910051337256</v>
      </c>
      <c r="P20" s="69" t="s">
        <v>34</v>
      </c>
      <c r="Q20" s="70"/>
      <c r="R20" s="71"/>
      <c r="S20" s="71"/>
      <c r="T20" s="71"/>
      <c r="U20" s="71"/>
      <c r="V20" s="71"/>
      <c r="W20" s="71"/>
      <c r="X20" s="71"/>
      <c r="Y20" s="72"/>
      <c r="Z20" s="72"/>
      <c r="AA20" s="73"/>
      <c r="AB20" s="72"/>
      <c r="AC20" s="73"/>
      <c r="AD20" s="73"/>
      <c r="AE20" s="74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48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56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49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7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6"/>
      <c r="N27" s="7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5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5"/>
      <c r="W31" s="1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37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6"/>
      <c r="N33" s="34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6"/>
      <c r="N34" s="76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77"/>
      <c r="AH35" s="77"/>
      <c r="AI35" s="77"/>
      <c r="AJ35" s="77"/>
      <c r="AK35" s="7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5"/>
      <c r="W36" s="1"/>
      <c r="X36" s="24"/>
      <c r="Y36" s="24"/>
      <c r="Z36" s="24"/>
      <c r="AA36" s="24"/>
      <c r="AB36" s="24"/>
      <c r="AC36" s="24"/>
      <c r="AD36" s="24"/>
      <c r="AE36" s="24"/>
      <c r="AF36" s="8"/>
      <c r="AG36" s="77"/>
      <c r="AH36" s="77"/>
      <c r="AI36" s="77"/>
      <c r="AJ36" s="77"/>
      <c r="AK36" s="77"/>
    </row>
    <row r="37" spans="1:37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5"/>
      <c r="W37" s="1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5"/>
      <c r="W38" s="1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37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8"/>
    </row>
    <row r="40" spans="1:37" ht="15" customHeight="1" x14ac:dyDescent="0.25">
      <c r="A40" s="78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6"/>
      <c r="N40" s="34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8"/>
    </row>
    <row r="41" spans="1:37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5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3" style="120" customWidth="1"/>
    <col min="3" max="3" width="24.7109375" style="121" customWidth="1"/>
    <col min="4" max="4" width="10.5703125" style="122" customWidth="1"/>
    <col min="5" max="5" width="10.28515625" style="122" customWidth="1"/>
    <col min="6" max="6" width="0.5703125" style="36" customWidth="1"/>
    <col min="7" max="11" width="4.7109375" style="121" customWidth="1"/>
    <col min="12" max="12" width="6.28515625" style="121" customWidth="1"/>
    <col min="13" max="16" width="4.7109375" style="121" customWidth="1"/>
    <col min="17" max="21" width="6.7109375" style="121" customWidth="1"/>
    <col min="22" max="22" width="11" style="121" customWidth="1"/>
    <col min="23" max="23" width="24.140625" style="122" customWidth="1"/>
    <col min="24" max="24" width="9.42578125" style="121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7" t="s">
        <v>77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4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38</v>
      </c>
      <c r="C2" s="4" t="s">
        <v>47</v>
      </c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41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86</v>
      </c>
      <c r="C3" s="22" t="s">
        <v>58</v>
      </c>
      <c r="D3" s="94" t="s">
        <v>59</v>
      </c>
      <c r="E3" s="95" t="s">
        <v>1</v>
      </c>
      <c r="F3" s="24"/>
      <c r="G3" s="96" t="s">
        <v>60</v>
      </c>
      <c r="H3" s="97" t="s">
        <v>61</v>
      </c>
      <c r="I3" s="97" t="s">
        <v>30</v>
      </c>
      <c r="J3" s="17" t="s">
        <v>62</v>
      </c>
      <c r="K3" s="98" t="s">
        <v>63</v>
      </c>
      <c r="L3" s="98" t="s">
        <v>64</v>
      </c>
      <c r="M3" s="96" t="s">
        <v>65</v>
      </c>
      <c r="N3" s="96" t="s">
        <v>29</v>
      </c>
      <c r="O3" s="97" t="s">
        <v>66</v>
      </c>
      <c r="P3" s="96" t="s">
        <v>61</v>
      </c>
      <c r="Q3" s="96" t="s">
        <v>3</v>
      </c>
      <c r="R3" s="96">
        <v>1</v>
      </c>
      <c r="S3" s="96">
        <v>2</v>
      </c>
      <c r="T3" s="96">
        <v>3</v>
      </c>
      <c r="U3" s="96" t="s">
        <v>67</v>
      </c>
      <c r="V3" s="17" t="s">
        <v>21</v>
      </c>
      <c r="W3" s="16" t="s">
        <v>68</v>
      </c>
      <c r="X3" s="16" t="s">
        <v>69</v>
      </c>
      <c r="Y3" s="90"/>
      <c r="Z3" s="90"/>
      <c r="AA3" s="90"/>
      <c r="AB3" s="90"/>
      <c r="AC3" s="90"/>
      <c r="AD3" s="90"/>
    </row>
    <row r="4" spans="1:30" x14ac:dyDescent="0.25">
      <c r="A4" s="8"/>
      <c r="B4" s="124" t="s">
        <v>71</v>
      </c>
      <c r="C4" s="128" t="s">
        <v>72</v>
      </c>
      <c r="D4" s="124" t="s">
        <v>73</v>
      </c>
      <c r="E4" s="129" t="s">
        <v>39</v>
      </c>
      <c r="F4" s="131"/>
      <c r="G4" s="125"/>
      <c r="H4" s="125"/>
      <c r="I4" s="125">
        <v>1</v>
      </c>
      <c r="J4" s="125"/>
      <c r="K4" s="125" t="s">
        <v>87</v>
      </c>
      <c r="L4" s="125"/>
      <c r="M4" s="125">
        <v>1</v>
      </c>
      <c r="N4" s="125"/>
      <c r="O4" s="125">
        <v>1</v>
      </c>
      <c r="P4" s="125"/>
      <c r="Q4" s="126" t="s">
        <v>89</v>
      </c>
      <c r="R4" s="126"/>
      <c r="S4" s="126"/>
      <c r="T4" s="126" t="s">
        <v>90</v>
      </c>
      <c r="U4" s="126" t="s">
        <v>91</v>
      </c>
      <c r="V4" s="130">
        <v>0.5</v>
      </c>
      <c r="W4" s="128" t="s">
        <v>74</v>
      </c>
      <c r="X4" s="126" t="s">
        <v>75</v>
      </c>
      <c r="Y4" s="90"/>
      <c r="Z4" s="90"/>
      <c r="AA4" s="90"/>
      <c r="AB4" s="90"/>
      <c r="AC4" s="90"/>
      <c r="AD4" s="90"/>
    </row>
    <row r="5" spans="1:30" x14ac:dyDescent="0.25">
      <c r="A5" s="23"/>
      <c r="B5" s="103" t="s">
        <v>70</v>
      </c>
      <c r="C5" s="104" t="s">
        <v>76</v>
      </c>
      <c r="D5" s="105"/>
      <c r="E5" s="106"/>
      <c r="F5" s="107"/>
      <c r="G5" s="108"/>
      <c r="H5" s="108"/>
      <c r="I5" s="108"/>
      <c r="J5" s="109"/>
      <c r="K5" s="109"/>
      <c r="L5" s="109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5"/>
      <c r="X5" s="110"/>
      <c r="Y5" s="90"/>
      <c r="Z5" s="90"/>
      <c r="AA5" s="90"/>
      <c r="AB5" s="90"/>
      <c r="AC5" s="90"/>
      <c r="AD5" s="90"/>
    </row>
    <row r="6" spans="1:30" x14ac:dyDescent="0.25">
      <c r="A6" s="23"/>
      <c r="B6" s="111"/>
      <c r="C6" s="112"/>
      <c r="D6" s="112"/>
      <c r="E6" s="113"/>
      <c r="F6" s="113"/>
      <c r="G6" s="114"/>
      <c r="H6" s="115"/>
      <c r="I6" s="113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6"/>
      <c r="Y6" s="90"/>
      <c r="Z6" s="90"/>
      <c r="AA6" s="90"/>
      <c r="AB6" s="90"/>
      <c r="AC6" s="90"/>
      <c r="AD6" s="90"/>
    </row>
    <row r="7" spans="1:30" x14ac:dyDescent="0.25">
      <c r="A7" s="8"/>
      <c r="B7" s="93" t="s">
        <v>78</v>
      </c>
      <c r="C7" s="22" t="s">
        <v>79</v>
      </c>
      <c r="D7" s="94" t="s">
        <v>59</v>
      </c>
      <c r="E7" s="95" t="s">
        <v>1</v>
      </c>
      <c r="F7" s="24"/>
      <c r="G7" s="96" t="s">
        <v>60</v>
      </c>
      <c r="H7" s="97" t="s">
        <v>61</v>
      </c>
      <c r="I7" s="97" t="s">
        <v>30</v>
      </c>
      <c r="J7" s="17" t="s">
        <v>62</v>
      </c>
      <c r="K7" s="98" t="s">
        <v>63</v>
      </c>
      <c r="L7" s="98" t="s">
        <v>64</v>
      </c>
      <c r="M7" s="96" t="s">
        <v>65</v>
      </c>
      <c r="N7" s="96" t="s">
        <v>29</v>
      </c>
      <c r="O7" s="97" t="s">
        <v>66</v>
      </c>
      <c r="P7" s="96" t="s">
        <v>61</v>
      </c>
      <c r="Q7" s="96" t="s">
        <v>3</v>
      </c>
      <c r="R7" s="96">
        <v>1</v>
      </c>
      <c r="S7" s="96">
        <v>2</v>
      </c>
      <c r="T7" s="96">
        <v>3</v>
      </c>
      <c r="U7" s="96" t="s">
        <v>67</v>
      </c>
      <c r="V7" s="17" t="s">
        <v>21</v>
      </c>
      <c r="W7" s="16" t="s">
        <v>68</v>
      </c>
      <c r="X7" s="16" t="s">
        <v>69</v>
      </c>
      <c r="Y7" s="90"/>
      <c r="Z7" s="90"/>
      <c r="AA7" s="90"/>
      <c r="AB7" s="90"/>
      <c r="AC7" s="90"/>
      <c r="AD7" s="90"/>
    </row>
    <row r="8" spans="1:30" x14ac:dyDescent="0.25">
      <c r="A8" s="8"/>
      <c r="B8" s="140" t="s">
        <v>80</v>
      </c>
      <c r="C8" s="141" t="s">
        <v>81</v>
      </c>
      <c r="D8" s="124" t="s">
        <v>73</v>
      </c>
      <c r="E8" s="142" t="s">
        <v>40</v>
      </c>
      <c r="F8" s="53"/>
      <c r="G8" s="125">
        <v>1</v>
      </c>
      <c r="H8" s="143"/>
      <c r="I8" s="125"/>
      <c r="J8" s="144" t="s">
        <v>92</v>
      </c>
      <c r="K8" s="144">
        <v>6</v>
      </c>
      <c r="L8" s="144"/>
      <c r="M8" s="144">
        <v>1</v>
      </c>
      <c r="N8" s="125"/>
      <c r="O8" s="143">
        <v>1</v>
      </c>
      <c r="P8" s="125">
        <v>1</v>
      </c>
      <c r="Q8" s="145" t="s">
        <v>93</v>
      </c>
      <c r="R8" s="145" t="s">
        <v>94</v>
      </c>
      <c r="S8" s="145"/>
      <c r="T8" s="145" t="s">
        <v>91</v>
      </c>
      <c r="U8" s="145" t="s">
        <v>89</v>
      </c>
      <c r="V8" s="146">
        <v>0.5</v>
      </c>
      <c r="W8" s="147" t="s">
        <v>82</v>
      </c>
      <c r="X8" s="126" t="s">
        <v>83</v>
      </c>
      <c r="Y8" s="90"/>
      <c r="Z8" s="90"/>
      <c r="AA8" s="90"/>
      <c r="AB8" s="90"/>
      <c r="AC8" s="90"/>
      <c r="AD8" s="90"/>
    </row>
    <row r="9" spans="1:30" x14ac:dyDescent="0.25">
      <c r="A9" s="23"/>
      <c r="B9" s="140" t="s">
        <v>84</v>
      </c>
      <c r="C9" s="141" t="s">
        <v>88</v>
      </c>
      <c r="D9" s="124" t="s">
        <v>73</v>
      </c>
      <c r="E9" s="142" t="s">
        <v>40</v>
      </c>
      <c r="F9" s="53"/>
      <c r="G9" s="125">
        <v>1</v>
      </c>
      <c r="H9" s="143"/>
      <c r="I9" s="125"/>
      <c r="J9" s="144" t="s">
        <v>95</v>
      </c>
      <c r="K9" s="144">
        <v>7</v>
      </c>
      <c r="L9" s="144"/>
      <c r="M9" s="144">
        <v>1</v>
      </c>
      <c r="N9" s="125"/>
      <c r="O9" s="143">
        <v>1</v>
      </c>
      <c r="P9" s="125"/>
      <c r="Q9" s="145" t="s">
        <v>96</v>
      </c>
      <c r="R9" s="145" t="s">
        <v>90</v>
      </c>
      <c r="S9" s="145" t="s">
        <v>90</v>
      </c>
      <c r="T9" s="145" t="s">
        <v>91</v>
      </c>
      <c r="U9" s="145" t="s">
        <v>94</v>
      </c>
      <c r="V9" s="146">
        <v>0.33333333333333331</v>
      </c>
      <c r="W9" s="147" t="s">
        <v>85</v>
      </c>
      <c r="X9" s="126">
        <v>2175</v>
      </c>
      <c r="Y9" s="90"/>
      <c r="Z9" s="90"/>
      <c r="AA9" s="90"/>
      <c r="AB9" s="90"/>
      <c r="AC9" s="90"/>
      <c r="AD9" s="90"/>
    </row>
    <row r="10" spans="1:30" x14ac:dyDescent="0.25">
      <c r="A10" s="23"/>
      <c r="B10" s="22" t="s">
        <v>9</v>
      </c>
      <c r="C10" s="17"/>
      <c r="D10" s="16"/>
      <c r="E10" s="99"/>
      <c r="F10" s="100"/>
      <c r="G10" s="18">
        <v>2</v>
      </c>
      <c r="H10" s="18"/>
      <c r="I10" s="18"/>
      <c r="J10" s="17"/>
      <c r="K10" s="17"/>
      <c r="L10" s="17"/>
      <c r="M10" s="18">
        <v>2</v>
      </c>
      <c r="N10" s="18"/>
      <c r="O10" s="18">
        <v>2</v>
      </c>
      <c r="P10" s="18">
        <v>1</v>
      </c>
      <c r="Q10" s="102" t="s">
        <v>97</v>
      </c>
      <c r="R10" s="102" t="s">
        <v>98</v>
      </c>
      <c r="S10" s="102" t="s">
        <v>90</v>
      </c>
      <c r="T10" s="102" t="s">
        <v>99</v>
      </c>
      <c r="U10" s="102" t="s">
        <v>100</v>
      </c>
      <c r="V10" s="30">
        <v>0.41699999999999998</v>
      </c>
      <c r="W10" s="101"/>
      <c r="X10" s="102"/>
      <c r="Y10" s="90"/>
      <c r="Z10" s="90"/>
      <c r="AA10" s="90"/>
      <c r="AB10" s="90"/>
      <c r="AC10" s="90"/>
      <c r="AD10" s="90"/>
    </row>
    <row r="11" spans="1:30" x14ac:dyDescent="0.25">
      <c r="A11" s="23"/>
      <c r="B11" s="132"/>
      <c r="C11" s="133"/>
      <c r="D11" s="134"/>
      <c r="E11" s="135"/>
      <c r="F11" s="136"/>
      <c r="G11" s="133"/>
      <c r="H11" s="133"/>
      <c r="I11" s="133"/>
      <c r="J11" s="137"/>
      <c r="K11" s="137"/>
      <c r="L11" s="137"/>
      <c r="M11" s="133"/>
      <c r="N11" s="133"/>
      <c r="O11" s="133"/>
      <c r="P11" s="133"/>
      <c r="Q11" s="138"/>
      <c r="R11" s="138"/>
      <c r="S11" s="138"/>
      <c r="T11" s="138"/>
      <c r="U11" s="138"/>
      <c r="V11" s="133"/>
      <c r="W11" s="134"/>
      <c r="X11" s="139"/>
      <c r="Y11" s="90"/>
      <c r="Z11" s="90"/>
      <c r="AA11" s="90"/>
      <c r="AB11" s="90"/>
      <c r="AC11" s="90"/>
      <c r="AD11" s="90"/>
    </row>
    <row r="12" spans="1:30" x14ac:dyDescent="0.25">
      <c r="A12" s="23"/>
      <c r="B12" s="117"/>
      <c r="C12" s="1"/>
      <c r="D12" s="117"/>
      <c r="E12" s="11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90"/>
      <c r="Z12" s="90"/>
      <c r="AA12" s="90"/>
      <c r="AB12" s="90"/>
      <c r="AC12" s="90"/>
      <c r="AD12" s="90"/>
    </row>
    <row r="13" spans="1:30" x14ac:dyDescent="0.25">
      <c r="A13" s="23"/>
      <c r="B13" s="117"/>
      <c r="C13" s="1"/>
      <c r="D13" s="117"/>
      <c r="E13" s="11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90"/>
      <c r="Z13" s="90"/>
      <c r="AA13" s="90"/>
      <c r="AB13" s="90"/>
      <c r="AC13" s="90"/>
      <c r="AD13" s="90"/>
    </row>
    <row r="14" spans="1:30" x14ac:dyDescent="0.25">
      <c r="A14" s="23"/>
      <c r="B14" s="117"/>
      <c r="C14" s="1"/>
      <c r="D14" s="117"/>
      <c r="E14" s="11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117"/>
      <c r="C15" s="1"/>
      <c r="D15" s="117"/>
      <c r="E15" s="11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117"/>
      <c r="C16" s="1"/>
      <c r="D16" s="117"/>
      <c r="E16" s="11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17"/>
      <c r="C17" s="1"/>
      <c r="D17" s="117"/>
      <c r="E17" s="11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17"/>
      <c r="C18" s="1"/>
      <c r="D18" s="117"/>
      <c r="E18" s="11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17"/>
      <c r="C19" s="1"/>
      <c r="D19" s="117"/>
      <c r="E19" s="11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17"/>
      <c r="C20" s="1"/>
      <c r="D20" s="117"/>
      <c r="E20" s="11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17"/>
      <c r="C21" s="1"/>
      <c r="D21" s="117"/>
      <c r="E21" s="11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17"/>
      <c r="C22" s="1"/>
      <c r="D22" s="117"/>
      <c r="E22" s="11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17"/>
      <c r="C23" s="1"/>
      <c r="D23" s="117"/>
      <c r="E23" s="11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17"/>
      <c r="C24" s="1"/>
      <c r="D24" s="117"/>
      <c r="E24" s="11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17"/>
      <c r="C25" s="1"/>
      <c r="D25" s="117"/>
      <c r="E25" s="11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17"/>
      <c r="C26" s="1"/>
      <c r="D26" s="117"/>
      <c r="E26" s="11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17"/>
      <c r="C27" s="1"/>
      <c r="D27" s="117"/>
      <c r="E27" s="11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17"/>
      <c r="C28" s="1"/>
      <c r="D28" s="117"/>
      <c r="E28" s="11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17"/>
      <c r="C29" s="1"/>
      <c r="D29" s="117"/>
      <c r="E29" s="11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17"/>
      <c r="C30" s="1"/>
      <c r="D30" s="117"/>
      <c r="E30" s="11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17"/>
      <c r="C31" s="1"/>
      <c r="D31" s="117"/>
      <c r="E31" s="11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17"/>
      <c r="C32" s="1"/>
      <c r="D32" s="117"/>
      <c r="E32" s="11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17"/>
      <c r="C33" s="1"/>
      <c r="D33" s="117"/>
      <c r="E33" s="11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17"/>
      <c r="C34" s="1"/>
      <c r="D34" s="117"/>
      <c r="E34" s="11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17"/>
      <c r="C35" s="1"/>
      <c r="D35" s="117"/>
      <c r="E35" s="11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17"/>
      <c r="C36" s="1"/>
      <c r="D36" s="117"/>
      <c r="E36" s="11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17"/>
      <c r="C37" s="1"/>
      <c r="D37" s="117"/>
      <c r="E37" s="11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17"/>
      <c r="C38" s="1"/>
      <c r="D38" s="117"/>
      <c r="E38" s="11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17"/>
      <c r="C39" s="1"/>
      <c r="D39" s="117"/>
      <c r="E39" s="11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17"/>
      <c r="C40" s="1"/>
      <c r="D40" s="117"/>
      <c r="E40" s="11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17"/>
      <c r="C41" s="1"/>
      <c r="D41" s="117"/>
      <c r="E41" s="11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17"/>
      <c r="C42" s="1"/>
      <c r="D42" s="117"/>
      <c r="E42" s="11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17"/>
      <c r="C43" s="1"/>
      <c r="D43" s="117"/>
      <c r="E43" s="11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17"/>
      <c r="C44" s="1"/>
      <c r="D44" s="117"/>
      <c r="E44" s="11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17"/>
      <c r="C45" s="1"/>
      <c r="D45" s="117"/>
      <c r="E45" s="11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17"/>
      <c r="C46" s="1"/>
      <c r="D46" s="117"/>
      <c r="E46" s="11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17"/>
      <c r="C47" s="1"/>
      <c r="D47" s="117"/>
      <c r="E47" s="11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17"/>
      <c r="C48" s="1"/>
      <c r="D48" s="117"/>
      <c r="E48" s="11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17"/>
      <c r="C49" s="1"/>
      <c r="D49" s="117"/>
      <c r="E49" s="118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17"/>
      <c r="C50" s="1"/>
      <c r="D50" s="117"/>
      <c r="E50" s="118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17"/>
      <c r="C51" s="1"/>
      <c r="D51" s="117"/>
      <c r="E51" s="118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17"/>
      <c r="C52" s="1"/>
      <c r="D52" s="117"/>
      <c r="E52" s="118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17"/>
      <c r="C53" s="1"/>
      <c r="D53" s="117"/>
      <c r="E53" s="118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17"/>
      <c r="C54" s="1"/>
      <c r="D54" s="117"/>
      <c r="E54" s="118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17"/>
      <c r="C55" s="1"/>
      <c r="D55" s="117"/>
      <c r="E55" s="118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17"/>
      <c r="C56" s="1"/>
      <c r="D56" s="117"/>
      <c r="E56" s="118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17"/>
      <c r="C57" s="1"/>
      <c r="D57" s="117"/>
      <c r="E57" s="118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17"/>
      <c r="C58" s="1"/>
      <c r="D58" s="117"/>
      <c r="E58" s="118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17"/>
      <c r="C59" s="1"/>
      <c r="D59" s="117"/>
      <c r="E59" s="118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17"/>
      <c r="C60" s="1"/>
      <c r="D60" s="117"/>
      <c r="E60" s="118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17"/>
      <c r="C61" s="1"/>
      <c r="D61" s="117"/>
      <c r="E61" s="118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17"/>
      <c r="C62" s="1"/>
      <c r="D62" s="117"/>
      <c r="E62" s="118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17"/>
      <c r="C63" s="1"/>
      <c r="D63" s="117"/>
      <c r="E63" s="118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17"/>
      <c r="C64" s="1"/>
      <c r="D64" s="117"/>
      <c r="E64" s="118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17"/>
      <c r="C65" s="1"/>
      <c r="D65" s="117"/>
      <c r="E65" s="118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17"/>
      <c r="C66" s="1"/>
      <c r="D66" s="117"/>
      <c r="E66" s="118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17"/>
      <c r="C67" s="1"/>
      <c r="D67" s="117"/>
      <c r="E67" s="118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17"/>
      <c r="C68" s="1"/>
      <c r="D68" s="117"/>
      <c r="E68" s="118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17"/>
      <c r="C69" s="1"/>
      <c r="D69" s="117"/>
      <c r="E69" s="118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17"/>
      <c r="C70" s="1"/>
      <c r="D70" s="117"/>
      <c r="E70" s="118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17"/>
      <c r="C71" s="1"/>
      <c r="D71" s="117"/>
      <c r="E71" s="118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17"/>
      <c r="C72" s="1"/>
      <c r="D72" s="117"/>
      <c r="E72" s="118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17"/>
      <c r="C73" s="1"/>
      <c r="D73" s="117"/>
      <c r="E73" s="118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17"/>
      <c r="C74" s="1"/>
      <c r="D74" s="117"/>
      <c r="E74" s="118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17"/>
      <c r="C75" s="1"/>
      <c r="D75" s="117"/>
      <c r="E75" s="118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17"/>
      <c r="C76" s="1"/>
      <c r="D76" s="117"/>
      <c r="E76" s="118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17"/>
      <c r="C77" s="1"/>
      <c r="D77" s="117"/>
      <c r="E77" s="118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17"/>
      <c r="C78" s="1"/>
      <c r="D78" s="117"/>
      <c r="E78" s="118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17"/>
      <c r="C79" s="1"/>
      <c r="D79" s="117"/>
      <c r="E79" s="118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17"/>
      <c r="C80" s="1"/>
      <c r="D80" s="117"/>
      <c r="E80" s="118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17"/>
      <c r="C81" s="1"/>
      <c r="D81" s="117"/>
      <c r="E81" s="118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17"/>
      <c r="C82" s="1"/>
      <c r="D82" s="117"/>
      <c r="E82" s="118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17"/>
      <c r="C83" s="1"/>
      <c r="D83" s="117"/>
      <c r="E83" s="118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17"/>
      <c r="C84" s="1"/>
      <c r="D84" s="117"/>
      <c r="E84" s="118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17"/>
      <c r="C85" s="1"/>
      <c r="D85" s="117"/>
      <c r="E85" s="118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2019-07-19T21:42:59Z</dcterms:modified>
</cp:coreProperties>
</file>