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N12" i="1" l="1"/>
  <c r="O12" i="1"/>
  <c r="O11" i="1"/>
  <c r="O10" i="1"/>
  <c r="O9" i="1"/>
  <c r="O8" i="1"/>
  <c r="O7" i="1"/>
  <c r="O6" i="1"/>
  <c r="O5" i="1"/>
  <c r="AJ12" i="1" l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M12" i="1"/>
  <c r="L12" i="1"/>
  <c r="K12" i="1"/>
  <c r="J12" i="1"/>
  <c r="I12" i="1"/>
  <c r="H12" i="1"/>
  <c r="H16" i="1" s="1"/>
  <c r="G12" i="1"/>
  <c r="G16" i="1" s="1"/>
  <c r="G19" i="1" s="1"/>
  <c r="F12" i="1"/>
  <c r="F16" i="1" s="1"/>
  <c r="E12" i="1"/>
  <c r="E16" i="1" s="1"/>
  <c r="E19" i="1" s="1"/>
  <c r="I16" i="1"/>
  <c r="I19" i="1" s="1"/>
  <c r="M19" i="1" s="1"/>
  <c r="D13" i="1"/>
  <c r="K16" i="1" l="1"/>
  <c r="F19" i="1"/>
  <c r="K19" i="1" s="1"/>
  <c r="L16" i="1"/>
  <c r="H19" i="1"/>
  <c r="L19" i="1" s="1"/>
  <c r="M16" i="1"/>
</calcChain>
</file>

<file path=xl/sharedStrings.xml><?xml version="1.0" encoding="utf-8"?>
<sst xmlns="http://schemas.openxmlformats.org/spreadsheetml/2006/main" count="130" uniqueCount="87">
  <si>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</si>
  <si>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</si>
  <si>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</si>
  <si>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</si>
  <si>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</si>
  <si>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</si>
  <si>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</si>
  <si>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</si>
  <si>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</si>
  <si>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</si>
  <si>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</si>
  <si>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</si>
  <si>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</si>
  <si>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</si>
  <si>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</si>
  <si>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</si>
  <si>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</si>
  <si>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</si>
  <si>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</si>
  <si>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</si>
  <si>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</si>
  <si>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</si>
  <si>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</si>
  <si>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</si>
  <si>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</si>
  <si>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</si>
  <si>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</si>
  <si>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</si>
  <si>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</si>
  <si>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</si>
  <si>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</si>
  <si>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</si>
  <si>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</si>
  <si>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</si>
  <si>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</si>
  <si>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</t>
  </si>
  <si>
    <t>Lippo</t>
  </si>
  <si>
    <t>YJ</t>
  </si>
  <si>
    <t>Susanna Hyppönen</t>
  </si>
  <si>
    <t>8.</t>
  </si>
  <si>
    <t>11.</t>
  </si>
  <si>
    <t>4.</t>
  </si>
  <si>
    <t>3.</t>
  </si>
  <si>
    <t>7.</t>
  </si>
  <si>
    <t>6.</t>
  </si>
  <si>
    <t>27.8.1967</t>
  </si>
  <si>
    <t>superpesiskarsinta</t>
  </si>
  <si>
    <t>play off</t>
  </si>
  <si>
    <t>Lippo = Oulun Lippo  (1955)</t>
  </si>
  <si>
    <t>YJ = Ylihärmän Junkkarit  (1908)</t>
  </si>
  <si>
    <t>VäVi = Vähänkyrön Viesti  (1938)</t>
  </si>
  <si>
    <t>ENSIMMÄISET</t>
  </si>
  <si>
    <t>Ottelu</t>
  </si>
  <si>
    <t>07.05. 1989  VäVi - Lippo  7-5</t>
  </si>
  <si>
    <t>1.  ottelu</t>
  </si>
  <si>
    <t>Lyöty juoksu</t>
  </si>
  <si>
    <t>Tuotu juoksu</t>
  </si>
  <si>
    <t>Kunnari</t>
  </si>
  <si>
    <t>L+T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</si>
  <si>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</si>
  <si>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</si>
  <si>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</si>
  <si>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</si>
  <si>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</si>
  <si>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</si>
  <si>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</si>
  <si>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</si>
  <si>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</si>
  <si>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</si>
  <si>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</si>
  <si>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</si>
  <si>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</si>
  <si>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</si>
  <si>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13.07. 1996  Kitee</t>
  </si>
  <si>
    <t>2-1  (10-3, 3-7, 2-0)</t>
  </si>
  <si>
    <t>Länsi</t>
  </si>
  <si>
    <t>3v</t>
  </si>
  <si>
    <t>Jari Karjanlahti</t>
  </si>
  <si>
    <t>6113</t>
  </si>
  <si>
    <t>28 v  10 kk  16 pv</t>
  </si>
  <si>
    <t>NAISET</t>
  </si>
  <si>
    <t xml:space="preserve"> ITÄ - LÄNSI - KORTTI</t>
  </si>
  <si>
    <t>3/7</t>
  </si>
  <si>
    <t>2/3</t>
  </si>
  <si>
    <t>0/2</t>
  </si>
  <si>
    <t>0/1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</si>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</sst>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61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38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1989</v>
      </c>
      <c r="C4" s="27" t="s">
        <v>39</v>
      </c>
      <c r="D4" s="28" t="s">
        <v>35</v>
      </c>
      <c r="E4" s="27">
        <v>18</v>
      </c>
      <c r="F4" s="27">
        <v>1</v>
      </c>
      <c r="G4" s="27">
        <v>4</v>
      </c>
      <c r="H4" s="27">
        <v>11</v>
      </c>
      <c r="I4" s="27">
        <v>60</v>
      </c>
      <c r="J4" s="27">
        <v>15</v>
      </c>
      <c r="K4" s="27">
        <v>23</v>
      </c>
      <c r="L4" s="27">
        <v>17</v>
      </c>
      <c r="M4" s="27">
        <v>5</v>
      </c>
      <c r="N4" s="29"/>
      <c r="O4" s="25"/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1990</v>
      </c>
      <c r="C5" s="27" t="s">
        <v>40</v>
      </c>
      <c r="D5" s="28" t="s">
        <v>35</v>
      </c>
      <c r="E5" s="27">
        <v>22</v>
      </c>
      <c r="F5" s="27">
        <v>2</v>
      </c>
      <c r="G5" s="27">
        <v>19</v>
      </c>
      <c r="H5" s="27">
        <v>25</v>
      </c>
      <c r="I5" s="27">
        <v>114</v>
      </c>
      <c r="J5" s="27">
        <v>20</v>
      </c>
      <c r="K5" s="27">
        <v>39</v>
      </c>
      <c r="L5" s="27">
        <v>34</v>
      </c>
      <c r="M5" s="27">
        <v>21</v>
      </c>
      <c r="N5" s="29">
        <v>0.63200000000000001</v>
      </c>
      <c r="O5" s="25">
        <f>PRODUCT(I5/N5)</f>
        <v>180.37974683544303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62" t="s">
        <v>46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1991</v>
      </c>
      <c r="C6" s="27" t="s">
        <v>40</v>
      </c>
      <c r="D6" s="28" t="s">
        <v>35</v>
      </c>
      <c r="E6" s="27">
        <v>22</v>
      </c>
      <c r="F6" s="27">
        <v>2</v>
      </c>
      <c r="G6" s="27">
        <v>11</v>
      </c>
      <c r="H6" s="27">
        <v>21</v>
      </c>
      <c r="I6" s="27">
        <v>105</v>
      </c>
      <c r="J6" s="27">
        <v>34</v>
      </c>
      <c r="K6" s="27">
        <v>39</v>
      </c>
      <c r="L6" s="27">
        <v>19</v>
      </c>
      <c r="M6" s="27">
        <v>13</v>
      </c>
      <c r="N6" s="29">
        <v>0.61</v>
      </c>
      <c r="O6" s="25">
        <f t="shared" ref="O6:O11" si="0">PRODUCT(I6/N6)</f>
        <v>172.13114754098362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62" t="s">
        <v>46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1992</v>
      </c>
      <c r="C7" s="27" t="s">
        <v>41</v>
      </c>
      <c r="D7" s="28" t="s">
        <v>36</v>
      </c>
      <c r="E7" s="27">
        <v>21</v>
      </c>
      <c r="F7" s="27">
        <v>0</v>
      </c>
      <c r="G7" s="27">
        <v>11</v>
      </c>
      <c r="H7" s="27">
        <v>22</v>
      </c>
      <c r="I7" s="27">
        <v>71</v>
      </c>
      <c r="J7" s="27">
        <v>32</v>
      </c>
      <c r="K7" s="27">
        <v>16</v>
      </c>
      <c r="L7" s="27">
        <v>12</v>
      </c>
      <c r="M7" s="27">
        <v>11</v>
      </c>
      <c r="N7" s="29">
        <v>0.67</v>
      </c>
      <c r="O7" s="25">
        <f t="shared" si="0"/>
        <v>105.97014925373134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 t="s">
        <v>47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1993</v>
      </c>
      <c r="C8" s="27" t="s">
        <v>42</v>
      </c>
      <c r="D8" s="28" t="s">
        <v>36</v>
      </c>
      <c r="E8" s="27">
        <v>24</v>
      </c>
      <c r="F8" s="27">
        <v>0</v>
      </c>
      <c r="G8" s="27">
        <v>34</v>
      </c>
      <c r="H8" s="27">
        <v>4</v>
      </c>
      <c r="I8" s="27">
        <v>57</v>
      </c>
      <c r="J8" s="27">
        <v>6</v>
      </c>
      <c r="K8" s="27">
        <v>3</v>
      </c>
      <c r="L8" s="27">
        <v>14</v>
      </c>
      <c r="M8" s="27">
        <v>34</v>
      </c>
      <c r="N8" s="29">
        <v>0.47499999999999998</v>
      </c>
      <c r="O8" s="25">
        <f t="shared" si="0"/>
        <v>120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>
        <v>1</v>
      </c>
      <c r="AK8" s="14" t="s">
        <v>47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1994</v>
      </c>
      <c r="C9" s="27" t="s">
        <v>43</v>
      </c>
      <c r="D9" s="28" t="s">
        <v>37</v>
      </c>
      <c r="E9" s="27">
        <v>24</v>
      </c>
      <c r="F9" s="27">
        <v>4</v>
      </c>
      <c r="G9" s="27">
        <v>35</v>
      </c>
      <c r="H9" s="27">
        <v>21</v>
      </c>
      <c r="I9" s="27">
        <v>107</v>
      </c>
      <c r="J9" s="27">
        <v>14</v>
      </c>
      <c r="K9" s="27">
        <v>24</v>
      </c>
      <c r="L9" s="27">
        <v>30</v>
      </c>
      <c r="M9" s="27">
        <v>39</v>
      </c>
      <c r="N9" s="29">
        <v>0.66100000000000003</v>
      </c>
      <c r="O9" s="25">
        <f t="shared" si="0"/>
        <v>161.87594553706504</v>
      </c>
      <c r="P9" s="19" t="s">
        <v>59</v>
      </c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1995</v>
      </c>
      <c r="C10" s="27" t="s">
        <v>43</v>
      </c>
      <c r="D10" s="28" t="s">
        <v>37</v>
      </c>
      <c r="E10" s="27">
        <v>22</v>
      </c>
      <c r="F10" s="27">
        <v>1</v>
      </c>
      <c r="G10" s="27">
        <v>21</v>
      </c>
      <c r="H10" s="27">
        <v>18</v>
      </c>
      <c r="I10" s="27">
        <v>99</v>
      </c>
      <c r="J10" s="27">
        <v>13</v>
      </c>
      <c r="K10" s="27">
        <v>21</v>
      </c>
      <c r="L10" s="27">
        <v>43</v>
      </c>
      <c r="M10" s="27">
        <v>22</v>
      </c>
      <c r="N10" s="29">
        <v>0.63100000000000001</v>
      </c>
      <c r="O10" s="25">
        <f t="shared" si="0"/>
        <v>156.89381933438986</v>
      </c>
      <c r="P10" s="19"/>
      <c r="Q10" s="19"/>
      <c r="R10" s="19"/>
      <c r="S10" s="19"/>
      <c r="T10" s="25" t="e">
        <f t="shared" ref="T10:T12" si="1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 t="s">
        <v>47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1996</v>
      </c>
      <c r="C11" s="27" t="s">
        <v>44</v>
      </c>
      <c r="D11" s="28" t="s">
        <v>37</v>
      </c>
      <c r="E11" s="27">
        <v>24</v>
      </c>
      <c r="F11" s="27">
        <v>3</v>
      </c>
      <c r="G11" s="27">
        <v>25</v>
      </c>
      <c r="H11" s="27">
        <v>32</v>
      </c>
      <c r="I11" s="27">
        <v>127</v>
      </c>
      <c r="J11" s="27">
        <v>25</v>
      </c>
      <c r="K11" s="27">
        <v>24</v>
      </c>
      <c r="L11" s="27">
        <v>50</v>
      </c>
      <c r="M11" s="27">
        <v>28</v>
      </c>
      <c r="N11" s="29">
        <v>0.64800000000000002</v>
      </c>
      <c r="O11" s="25">
        <f t="shared" si="0"/>
        <v>195.98765432098764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>
        <v>1</v>
      </c>
      <c r="AF11" s="27"/>
      <c r="AG11" s="27"/>
      <c r="AH11" s="27"/>
      <c r="AI11" s="27"/>
      <c r="AJ11" s="27"/>
      <c r="AK11" s="14" t="s">
        <v>47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 t="shared" ref="E12:M12" si="2">SUM(E4:E11)</f>
        <v>177</v>
      </c>
      <c r="F12" s="19">
        <f t="shared" si="2"/>
        <v>13</v>
      </c>
      <c r="G12" s="19">
        <f t="shared" si="2"/>
        <v>160</v>
      </c>
      <c r="H12" s="19">
        <f t="shared" si="2"/>
        <v>154</v>
      </c>
      <c r="I12" s="19">
        <f t="shared" si="2"/>
        <v>740</v>
      </c>
      <c r="J12" s="19">
        <f t="shared" si="2"/>
        <v>159</v>
      </c>
      <c r="K12" s="19">
        <f t="shared" si="2"/>
        <v>189</v>
      </c>
      <c r="L12" s="19">
        <f t="shared" si="2"/>
        <v>219</v>
      </c>
      <c r="M12" s="19">
        <f t="shared" si="2"/>
        <v>173</v>
      </c>
      <c r="N12" s="31">
        <f>PRODUCT(680/O12)</f>
        <v>0.62200519202766413</v>
      </c>
      <c r="O12" s="32">
        <f>SUM(O5:O11)</f>
        <v>1093.2384628226005</v>
      </c>
      <c r="P12" s="19"/>
      <c r="Q12" s="19"/>
      <c r="R12" s="19"/>
      <c r="S12" s="19"/>
      <c r="T12" s="25" t="e">
        <f t="shared" si="1"/>
        <v>#DIV/0!</v>
      </c>
      <c r="U12" s="19">
        <f t="shared" ref="U12:AJ12" si="3">SUM(U4:U11)</f>
        <v>0</v>
      </c>
      <c r="V12" s="19">
        <f t="shared" si="3"/>
        <v>0</v>
      </c>
      <c r="W12" s="19">
        <f t="shared" si="3"/>
        <v>0</v>
      </c>
      <c r="X12" s="19">
        <f t="shared" si="3"/>
        <v>0</v>
      </c>
      <c r="Y12" s="19">
        <f t="shared" si="3"/>
        <v>0</v>
      </c>
      <c r="Z12" s="19">
        <f t="shared" si="3"/>
        <v>0</v>
      </c>
      <c r="AA12" s="19">
        <f t="shared" si="3"/>
        <v>0</v>
      </c>
      <c r="AB12" s="19">
        <f t="shared" si="3"/>
        <v>0</v>
      </c>
      <c r="AC12" s="19">
        <f t="shared" si="3"/>
        <v>0</v>
      </c>
      <c r="AD12" s="19">
        <f t="shared" si="3"/>
        <v>0</v>
      </c>
      <c r="AE12" s="19">
        <f t="shared" si="3"/>
        <v>1</v>
      </c>
      <c r="AF12" s="19">
        <f t="shared" si="3"/>
        <v>0</v>
      </c>
      <c r="AG12" s="19">
        <f t="shared" si="3"/>
        <v>0</v>
      </c>
      <c r="AH12" s="19">
        <f t="shared" si="3"/>
        <v>0</v>
      </c>
      <c r="AI12" s="19">
        <f t="shared" si="3"/>
        <v>0</v>
      </c>
      <c r="AJ12" s="19">
        <f t="shared" si="3"/>
        <v>1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8" t="s">
        <v>2</v>
      </c>
      <c r="C13" s="33"/>
      <c r="D13" s="34">
        <f>SUM(F12:H12)+((I12-F12-G12)/3)+(E12/3)+(AE12*25)+(AF12*25)+(AG12*10)+(AH12*25)+(AI12*20)+(AJ12*15)</f>
        <v>615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5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5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51</v>
      </c>
      <c r="Q15" s="13"/>
      <c r="R15" s="13"/>
      <c r="S15" s="13"/>
      <c r="T15" s="63"/>
      <c r="U15" s="63"/>
      <c r="V15" s="63"/>
      <c r="W15" s="63"/>
      <c r="X15" s="6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6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17</v>
      </c>
      <c r="C16" s="13"/>
      <c r="D16" s="42"/>
      <c r="E16" s="27">
        <f>PRODUCT(E12)</f>
        <v>177</v>
      </c>
      <c r="F16" s="27">
        <f>PRODUCT(F12)</f>
        <v>13</v>
      </c>
      <c r="G16" s="27">
        <f>PRODUCT(G12)</f>
        <v>160</v>
      </c>
      <c r="H16" s="27">
        <f>PRODUCT(H12)</f>
        <v>154</v>
      </c>
      <c r="I16" s="27">
        <f>PRODUCT(I12)</f>
        <v>740</v>
      </c>
      <c r="J16" s="1"/>
      <c r="K16" s="43">
        <f>PRODUCT((F16+G16)/E16)</f>
        <v>0.97740112994350281</v>
      </c>
      <c r="L16" s="43">
        <f>PRODUCT(H16/E16)</f>
        <v>0.87005649717514122</v>
      </c>
      <c r="M16" s="43">
        <f>PRODUCT(I16/E16)</f>
        <v>4.1807909604519775</v>
      </c>
      <c r="N16" s="29">
        <v>0.622</v>
      </c>
      <c r="O16" s="25"/>
      <c r="P16" s="65" t="s">
        <v>52</v>
      </c>
      <c r="Q16" s="66"/>
      <c r="R16" s="66"/>
      <c r="S16" s="67" t="s">
        <v>53</v>
      </c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8" t="s">
        <v>54</v>
      </c>
      <c r="AE16" s="67"/>
      <c r="AF16" s="67"/>
      <c r="AG16" s="67"/>
      <c r="AH16" s="67"/>
      <c r="AI16" s="68"/>
      <c r="AJ16" s="67"/>
      <c r="AK16" s="69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29"/>
      <c r="O17" s="1"/>
      <c r="P17" s="70" t="s">
        <v>55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2"/>
      <c r="AF17" s="72"/>
      <c r="AG17" s="72"/>
      <c r="AH17" s="72"/>
      <c r="AI17" s="73"/>
      <c r="AJ17" s="72"/>
      <c r="AK17" s="7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7" t="s">
        <v>19</v>
      </c>
      <c r="C18" s="48"/>
      <c r="D18" s="49"/>
      <c r="E18" s="30"/>
      <c r="F18" s="30"/>
      <c r="G18" s="30"/>
      <c r="H18" s="30"/>
      <c r="I18" s="30"/>
      <c r="J18" s="1"/>
      <c r="K18" s="50"/>
      <c r="L18" s="50"/>
      <c r="M18" s="50"/>
      <c r="N18" s="51"/>
      <c r="O18" s="25"/>
      <c r="P18" s="70" t="s">
        <v>56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2"/>
      <c r="AF18" s="72"/>
      <c r="AG18" s="72"/>
      <c r="AH18" s="72"/>
      <c r="AI18" s="73"/>
      <c r="AJ18" s="72"/>
      <c r="AK18" s="7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20</v>
      </c>
      <c r="C19" s="53"/>
      <c r="D19" s="54"/>
      <c r="E19" s="19">
        <f>SUM(E16:E18)</f>
        <v>177</v>
      </c>
      <c r="F19" s="19">
        <f>SUM(F16:F18)</f>
        <v>13</v>
      </c>
      <c r="G19" s="19">
        <f>SUM(G16:G18)</f>
        <v>160</v>
      </c>
      <c r="H19" s="19">
        <f>SUM(H16:H18)</f>
        <v>154</v>
      </c>
      <c r="I19" s="19">
        <f>SUM(I16:I18)</f>
        <v>740</v>
      </c>
      <c r="J19" s="1"/>
      <c r="K19" s="55">
        <f>PRODUCT((F19+G19)/E19)</f>
        <v>0.97740112994350281</v>
      </c>
      <c r="L19" s="55">
        <f>PRODUCT(H19/E19)</f>
        <v>0.87005649717514122</v>
      </c>
      <c r="M19" s="55">
        <f>PRODUCT(I19/E19)</f>
        <v>4.1807909604519775</v>
      </c>
      <c r="N19" s="31"/>
      <c r="O19" s="25"/>
      <c r="P19" s="75" t="s">
        <v>57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7"/>
      <c r="AF19" s="77"/>
      <c r="AG19" s="77"/>
      <c r="AH19" s="77"/>
      <c r="AI19" s="78"/>
      <c r="AJ19" s="77"/>
      <c r="AK19" s="7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9"/>
      <c r="R20" s="9"/>
      <c r="S20" s="1"/>
      <c r="T20" s="1"/>
      <c r="U20" s="1"/>
      <c r="V20" s="1"/>
      <c r="W20" s="1"/>
      <c r="X20" s="1"/>
      <c r="Y20" s="1"/>
      <c r="Z20" s="1"/>
      <c r="AA20" s="57"/>
      <c r="AB20" s="57"/>
      <c r="AC20" s="25"/>
      <c r="AD20" s="1"/>
      <c r="AE20" s="38"/>
      <c r="AF20" s="57"/>
      <c r="AG20" s="57"/>
      <c r="AH20" s="25"/>
      <c r="AI20" s="1"/>
      <c r="AJ20" s="38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 t="s">
        <v>34</v>
      </c>
      <c r="C21" s="1"/>
      <c r="D21" s="1" t="s">
        <v>50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5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5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5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5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1"/>
      <c r="AG31" s="25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1"/>
      <c r="AG33" s="25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1"/>
      <c r="AG34" s="25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8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1"/>
      <c r="AG35" s="25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1"/>
      <c r="AG36" s="25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8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1"/>
      <c r="AG37" s="25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8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1"/>
      <c r="AG38" s="25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8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1"/>
      <c r="AG39" s="25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8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1"/>
      <c r="AG40" s="25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1"/>
      <c r="AG41" s="25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8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1"/>
      <c r="AG42" s="25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8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1"/>
      <c r="AG43" s="25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8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1"/>
      <c r="AG44" s="25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8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1"/>
      <c r="AG45" s="25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8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1"/>
      <c r="AG46" s="25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8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1"/>
      <c r="AG47" s="25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8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1"/>
      <c r="AG48" s="25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8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57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1"/>
      <c r="AG49" s="25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8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7"/>
      <c r="N50" s="57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1"/>
      <c r="AG50" s="25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58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1"/>
      <c r="AG51" s="25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58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57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1"/>
      <c r="AG52" s="25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58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38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1"/>
      <c r="AG53" s="25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58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57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1"/>
      <c r="AG54" s="25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58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7"/>
      <c r="N55" s="57"/>
      <c r="O55" s="25"/>
      <c r="P55" s="1"/>
      <c r="Q55" s="38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1"/>
      <c r="AG55" s="25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s="58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7"/>
      <c r="N56" s="57"/>
      <c r="O56" s="25"/>
      <c r="P56" s="1"/>
      <c r="Q56" s="38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1"/>
      <c r="AG56" s="25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s="58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7"/>
      <c r="N57" s="57"/>
      <c r="O57" s="25"/>
      <c r="P57" s="1"/>
      <c r="Q57" s="38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1"/>
      <c r="AG57" s="25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s="58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7"/>
      <c r="N58" s="57"/>
      <c r="O58" s="25"/>
      <c r="P58" s="1"/>
      <c r="Q58" s="38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25"/>
      <c r="AC58" s="1"/>
      <c r="AD58" s="1"/>
      <c r="AE58" s="1"/>
      <c r="AF58" s="1"/>
      <c r="AG58" s="25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s="58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7"/>
      <c r="N59" s="57"/>
      <c r="O59" s="25"/>
      <c r="P59" s="1"/>
      <c r="Q59" s="38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25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21.28515625" style="81" customWidth="1"/>
    <col min="4" max="4" width="10.5703125" style="113" customWidth="1"/>
    <col min="5" max="5" width="10.28515625" style="113" customWidth="1"/>
    <col min="6" max="6" width="0.710937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81" customWidth="1"/>
    <col min="22" max="22" width="11" style="81" customWidth="1"/>
    <col min="23" max="23" width="24.140625" style="113" customWidth="1"/>
    <col min="24" max="24" width="9.42578125" style="81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81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38</v>
      </c>
      <c r="C2" s="4" t="s">
        <v>45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4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80</v>
      </c>
      <c r="C3" s="23" t="s">
        <v>60</v>
      </c>
      <c r="D3" s="90" t="s">
        <v>61</v>
      </c>
      <c r="E3" s="91" t="s">
        <v>1</v>
      </c>
      <c r="F3" s="25"/>
      <c r="G3" s="92" t="s">
        <v>62</v>
      </c>
      <c r="H3" s="93" t="s">
        <v>63</v>
      </c>
      <c r="I3" s="93" t="s">
        <v>31</v>
      </c>
      <c r="J3" s="18" t="s">
        <v>64</v>
      </c>
      <c r="K3" s="94" t="s">
        <v>65</v>
      </c>
      <c r="L3" s="94" t="s">
        <v>66</v>
      </c>
      <c r="M3" s="92" t="s">
        <v>67</v>
      </c>
      <c r="N3" s="92" t="s">
        <v>30</v>
      </c>
      <c r="O3" s="93" t="s">
        <v>68</v>
      </c>
      <c r="P3" s="92" t="s">
        <v>63</v>
      </c>
      <c r="Q3" s="92" t="s">
        <v>3</v>
      </c>
      <c r="R3" s="92">
        <v>1</v>
      </c>
      <c r="S3" s="92">
        <v>2</v>
      </c>
      <c r="T3" s="92">
        <v>3</v>
      </c>
      <c r="U3" s="92" t="s">
        <v>69</v>
      </c>
      <c r="V3" s="18" t="s">
        <v>21</v>
      </c>
      <c r="W3" s="17" t="s">
        <v>70</v>
      </c>
      <c r="X3" s="17" t="s">
        <v>71</v>
      </c>
      <c r="Y3" s="86"/>
      <c r="Z3" s="86"/>
      <c r="AA3" s="86"/>
      <c r="AB3" s="86"/>
      <c r="AC3" s="86"/>
      <c r="AD3" s="86"/>
    </row>
    <row r="4" spans="1:30" x14ac:dyDescent="0.25">
      <c r="A4" s="115"/>
      <c r="B4" s="116" t="s">
        <v>73</v>
      </c>
      <c r="C4" s="117" t="s">
        <v>74</v>
      </c>
      <c r="D4" s="118" t="s">
        <v>75</v>
      </c>
      <c r="E4" s="119" t="s">
        <v>37</v>
      </c>
      <c r="F4" s="126"/>
      <c r="G4" s="120"/>
      <c r="H4" s="121"/>
      <c r="I4" s="120">
        <v>1</v>
      </c>
      <c r="J4" s="122" t="s">
        <v>76</v>
      </c>
      <c r="K4" s="122">
        <v>9</v>
      </c>
      <c r="L4" s="122"/>
      <c r="M4" s="122">
        <v>1</v>
      </c>
      <c r="N4" s="120"/>
      <c r="O4" s="121">
        <v>1</v>
      </c>
      <c r="P4" s="120">
        <v>1</v>
      </c>
      <c r="Q4" s="127" t="s">
        <v>82</v>
      </c>
      <c r="R4" s="127" t="s">
        <v>83</v>
      </c>
      <c r="S4" s="127" t="s">
        <v>84</v>
      </c>
      <c r="T4" s="127" t="s">
        <v>85</v>
      </c>
      <c r="U4" s="127" t="s">
        <v>86</v>
      </c>
      <c r="V4" s="123">
        <v>0.42857142857142855</v>
      </c>
      <c r="W4" s="117" t="s">
        <v>77</v>
      </c>
      <c r="X4" s="124" t="s">
        <v>78</v>
      </c>
      <c r="Y4" s="86"/>
      <c r="Z4" s="86"/>
      <c r="AA4" s="86"/>
      <c r="AB4" s="86"/>
      <c r="AC4" s="86"/>
      <c r="AD4" s="86"/>
    </row>
    <row r="5" spans="1:30" x14ac:dyDescent="0.25">
      <c r="A5" s="24"/>
      <c r="B5" s="95" t="s">
        <v>72</v>
      </c>
      <c r="C5" s="96" t="s">
        <v>79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4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2019-01-21T09:19:09Z</dcterms:modified>
</cp:coreProperties>
</file>