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2" i="1"/>
  <c r="O11" i="1"/>
  <c r="O10" i="1"/>
  <c r="O17" i="1" s="1"/>
  <c r="AE17" i="1"/>
  <c r="AD17" i="1"/>
  <c r="AC17" i="1"/>
  <c r="AB17" i="1"/>
  <c r="AA17" i="1"/>
  <c r="Z17" i="1"/>
  <c r="Y17" i="1"/>
  <c r="I23" i="1"/>
  <c r="N23" i="1" s="1"/>
  <c r="X17" i="1"/>
  <c r="H23" i="1" s="1"/>
  <c r="L23" i="1" s="1"/>
  <c r="W17" i="1"/>
  <c r="G23" i="1" s="1"/>
  <c r="V17" i="1"/>
  <c r="F23" i="1" s="1"/>
  <c r="K23" i="1" s="1"/>
  <c r="U17" i="1"/>
  <c r="E23" i="1" s="1"/>
  <c r="T17" i="1"/>
  <c r="I22" i="1" s="1"/>
  <c r="S17" i="1"/>
  <c r="H22" i="1"/>
  <c r="L22" i="1" s="1"/>
  <c r="R17" i="1"/>
  <c r="G22" i="1"/>
  <c r="Q17" i="1"/>
  <c r="F22" i="1"/>
  <c r="P17" i="1"/>
  <c r="E22" i="1"/>
  <c r="M17" i="1"/>
  <c r="L17" i="1"/>
  <c r="K17" i="1"/>
  <c r="J17" i="1"/>
  <c r="I17" i="1"/>
  <c r="H17" i="1"/>
  <c r="H21" i="1" s="1"/>
  <c r="G17" i="1"/>
  <c r="G21" i="1" s="1"/>
  <c r="G24" i="1" s="1"/>
  <c r="F17" i="1"/>
  <c r="F21" i="1" s="1"/>
  <c r="E17" i="1"/>
  <c r="E21" i="1" s="1"/>
  <c r="E24" i="1" s="1"/>
  <c r="K22" i="1"/>
  <c r="I21" i="1"/>
  <c r="M21" i="1" s="1"/>
  <c r="F24" i="1" l="1"/>
  <c r="K24" i="1" s="1"/>
  <c r="K21" i="1"/>
  <c r="L21" i="1"/>
  <c r="H24" i="1"/>
  <c r="L24" i="1" s="1"/>
  <c r="M22" i="1"/>
  <c r="N22" i="1"/>
  <c r="O21" i="1"/>
  <c r="O24" i="1" s="1"/>
  <c r="N17" i="1"/>
  <c r="N21" i="1" s="1"/>
  <c r="I24" i="1"/>
  <c r="M23" i="1"/>
  <c r="D18" i="1"/>
  <c r="M24" i="1" l="1"/>
  <c r="N24" i="1"/>
</calcChain>
</file>

<file path=xl/sharedStrings.xml><?xml version="1.0" encoding="utf-8"?>
<sst xmlns="http://schemas.openxmlformats.org/spreadsheetml/2006/main" count="105" uniqueCount="63">
  <si>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</si>
  <si>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</si>
  <si>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</si>
  <si>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</si>
  <si>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</si>
  <si>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</si>
  <si>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</si>
  <si>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</si>
  <si>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</si>
  <si>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</si>
  <si>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</si>
  <si>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</si>
  <si>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</si>
  <si>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</si>
  <si>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</si>
  <si>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</si>
  <si>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</si>
  <si>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</si>
  <si>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</si>
  <si>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</si>
  <si>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</si>
  <si>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</si>
  <si>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</si>
  <si>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</si>
  <si>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</si>
  <si>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</si>
  <si>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</si>
  <si>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</si>
  <si>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</si>
  <si>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</si>
  <si>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</si>
  <si>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</si>
  <si>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</si>
  <si>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</si>
  <si>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</si>
  <si>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</si>
  <si>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</si>
  <si>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</si>
  <si>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</si>
  <si>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</si>
  <si>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Fera</t>
  </si>
  <si>
    <t>Pesä Ysit</t>
  </si>
  <si>
    <t>10.</t>
  </si>
  <si>
    <t>7.</t>
  </si>
  <si>
    <t>2.</t>
  </si>
  <si>
    <t>11.4.1980</t>
  </si>
  <si>
    <t>ykköspesis</t>
  </si>
  <si>
    <t>karsintasarja</t>
  </si>
  <si>
    <t>play off</t>
  </si>
  <si>
    <t>jatkosarja</t>
  </si>
  <si>
    <t>jatkosarja ja play off</t>
  </si>
  <si>
    <t>suomensarja</t>
  </si>
  <si>
    <t>Pesä Ysit  2</t>
  </si>
  <si>
    <t>Pesä Ysit = Pesä Ysit, Lappeenranta  (1976)</t>
  </si>
  <si>
    <t>16.08. 2000  Pesä Ysit - ViU  2-0  (1-0, 10-2)</t>
  </si>
  <si>
    <t>2.  ottelu</t>
  </si>
  <si>
    <t>6.  ottelu</t>
  </si>
  <si>
    <t>19.08. 2000  YPJ - Pesä Ysit  2-0  (4-2, 6-5)</t>
  </si>
  <si>
    <t>02.09. 2000  Pesä Ysit - TyTe  0-1  (8-8, 4-5)</t>
  </si>
  <si>
    <t xml:space="preserve">  20 v   4 kk   5 pv</t>
  </si>
  <si>
    <t xml:space="preserve">  20 v   4 kk   8 pv</t>
  </si>
  <si>
    <t xml:space="preserve">  20 v   4 kk 22 pv</t>
  </si>
  <si>
    <t>Heidi Härkönen os. Kiiskinen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</si>
</sst>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2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6.28515625" style="79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25.4257812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62</v>
      </c>
      <c r="C1" s="2"/>
      <c r="D1" s="3"/>
      <c r="E1" s="4"/>
      <c r="F1" s="4" t="s">
        <v>45</v>
      </c>
      <c r="G1" s="3"/>
      <c r="H1" s="5"/>
      <c r="I1" s="3"/>
      <c r="J1" s="5"/>
      <c r="K1" s="3"/>
      <c r="L1" s="6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80">
        <v>1996</v>
      </c>
      <c r="C4" s="80"/>
      <c r="D4" s="81" t="s">
        <v>41</v>
      </c>
      <c r="E4" s="80"/>
      <c r="F4" s="82" t="s">
        <v>46</v>
      </c>
      <c r="G4" s="83"/>
      <c r="H4" s="84"/>
      <c r="I4" s="80"/>
      <c r="J4" s="80"/>
      <c r="K4" s="80"/>
      <c r="L4" s="80"/>
      <c r="M4" s="80"/>
      <c r="N4" s="85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80">
        <v>1997</v>
      </c>
      <c r="C5" s="80"/>
      <c r="D5" s="81" t="s">
        <v>41</v>
      </c>
      <c r="E5" s="80"/>
      <c r="F5" s="82" t="s">
        <v>46</v>
      </c>
      <c r="G5" s="83"/>
      <c r="H5" s="84"/>
      <c r="I5" s="80"/>
      <c r="J5" s="80"/>
      <c r="K5" s="80"/>
      <c r="L5" s="80"/>
      <c r="M5" s="80"/>
      <c r="N5" s="85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80">
        <v>1998</v>
      </c>
      <c r="C6" s="80"/>
      <c r="D6" s="81" t="s">
        <v>41</v>
      </c>
      <c r="E6" s="80"/>
      <c r="F6" s="82" t="s">
        <v>46</v>
      </c>
      <c r="G6" s="83"/>
      <c r="H6" s="84"/>
      <c r="I6" s="80"/>
      <c r="J6" s="80"/>
      <c r="K6" s="80"/>
      <c r="L6" s="80"/>
      <c r="M6" s="80"/>
      <c r="N6" s="85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80">
        <v>1999</v>
      </c>
      <c r="C7" s="80"/>
      <c r="D7" s="81" t="s">
        <v>41</v>
      </c>
      <c r="E7" s="80"/>
      <c r="F7" s="82" t="s">
        <v>46</v>
      </c>
      <c r="G7" s="83"/>
      <c r="H7" s="84"/>
      <c r="I7" s="80"/>
      <c r="J7" s="80"/>
      <c r="K7" s="80"/>
      <c r="L7" s="80"/>
      <c r="M7" s="80"/>
      <c r="N7" s="85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80">
        <v>2000</v>
      </c>
      <c r="C8" s="80"/>
      <c r="D8" s="81" t="s">
        <v>41</v>
      </c>
      <c r="E8" s="80"/>
      <c r="F8" s="82" t="s">
        <v>46</v>
      </c>
      <c r="G8" s="83"/>
      <c r="H8" s="84"/>
      <c r="I8" s="80"/>
      <c r="J8" s="80"/>
      <c r="K8" s="80"/>
      <c r="L8" s="80"/>
      <c r="M8" s="80"/>
      <c r="N8" s="85"/>
      <c r="O8" s="24"/>
      <c r="P8" s="26"/>
      <c r="Q8" s="26"/>
      <c r="R8" s="26"/>
      <c r="S8" s="26"/>
      <c r="T8" s="26"/>
      <c r="U8" s="29">
        <v>7</v>
      </c>
      <c r="V8" s="29">
        <v>1</v>
      </c>
      <c r="W8" s="29">
        <v>9</v>
      </c>
      <c r="X8" s="29">
        <v>5</v>
      </c>
      <c r="Y8" s="29">
        <v>27</v>
      </c>
      <c r="Z8" s="26"/>
      <c r="AA8" s="26"/>
      <c r="AB8" s="26"/>
      <c r="AC8" s="26"/>
      <c r="AD8" s="26"/>
      <c r="AE8" s="26"/>
      <c r="AF8" s="86" t="s">
        <v>47</v>
      </c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80">
        <v>2001</v>
      </c>
      <c r="C9" s="80"/>
      <c r="D9" s="81" t="s">
        <v>41</v>
      </c>
      <c r="E9" s="80"/>
      <c r="F9" s="82" t="s">
        <v>46</v>
      </c>
      <c r="G9" s="83"/>
      <c r="H9" s="84"/>
      <c r="I9" s="80"/>
      <c r="J9" s="80"/>
      <c r="K9" s="80"/>
      <c r="L9" s="80"/>
      <c r="M9" s="80"/>
      <c r="N9" s="85"/>
      <c r="O9" s="24"/>
      <c r="P9" s="26"/>
      <c r="Q9" s="26"/>
      <c r="R9" s="26"/>
      <c r="S9" s="26"/>
      <c r="T9" s="26"/>
      <c r="U9" s="29">
        <v>5</v>
      </c>
      <c r="V9" s="29">
        <v>0</v>
      </c>
      <c r="W9" s="29">
        <v>2</v>
      </c>
      <c r="X9" s="29">
        <v>0</v>
      </c>
      <c r="Y9" s="29">
        <v>5</v>
      </c>
      <c r="Z9" s="26"/>
      <c r="AA9" s="26"/>
      <c r="AB9" s="26"/>
      <c r="AC9" s="26"/>
      <c r="AD9" s="26"/>
      <c r="AE9" s="26"/>
      <c r="AF9" s="86" t="s">
        <v>47</v>
      </c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2002</v>
      </c>
      <c r="C10" s="26" t="s">
        <v>42</v>
      </c>
      <c r="D10" s="27" t="s">
        <v>40</v>
      </c>
      <c r="E10" s="26">
        <v>22</v>
      </c>
      <c r="F10" s="26">
        <v>1</v>
      </c>
      <c r="G10" s="26">
        <v>9</v>
      </c>
      <c r="H10" s="26">
        <v>4</v>
      </c>
      <c r="I10" s="26">
        <v>47</v>
      </c>
      <c r="J10" s="26">
        <v>11</v>
      </c>
      <c r="K10" s="26">
        <v>15</v>
      </c>
      <c r="L10" s="26">
        <v>11</v>
      </c>
      <c r="M10" s="26">
        <v>10</v>
      </c>
      <c r="N10" s="28">
        <v>0.54400000000000004</v>
      </c>
      <c r="O10" s="24">
        <f>PRODUCT(I10/N10)</f>
        <v>86.397058823529406</v>
      </c>
      <c r="P10" s="26"/>
      <c r="Q10" s="26"/>
      <c r="R10" s="26"/>
      <c r="S10" s="26"/>
      <c r="T10" s="26"/>
      <c r="U10" s="29">
        <v>7</v>
      </c>
      <c r="V10" s="29">
        <v>0</v>
      </c>
      <c r="W10" s="29">
        <v>10</v>
      </c>
      <c r="X10" s="29">
        <v>2</v>
      </c>
      <c r="Y10" s="29">
        <v>20</v>
      </c>
      <c r="Z10" s="26"/>
      <c r="AA10" s="26"/>
      <c r="AB10" s="26"/>
      <c r="AC10" s="26"/>
      <c r="AD10" s="26"/>
      <c r="AE10" s="26"/>
      <c r="AF10" s="86" t="s">
        <v>47</v>
      </c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2003</v>
      </c>
      <c r="C11" s="26" t="s">
        <v>43</v>
      </c>
      <c r="D11" s="27" t="s">
        <v>41</v>
      </c>
      <c r="E11" s="26">
        <v>19</v>
      </c>
      <c r="F11" s="26">
        <v>0</v>
      </c>
      <c r="G11" s="26">
        <v>3</v>
      </c>
      <c r="H11" s="26">
        <v>7</v>
      </c>
      <c r="I11" s="26">
        <v>42</v>
      </c>
      <c r="J11" s="26">
        <v>11</v>
      </c>
      <c r="K11" s="26">
        <v>12</v>
      </c>
      <c r="L11" s="26">
        <v>16</v>
      </c>
      <c r="M11" s="26">
        <v>3</v>
      </c>
      <c r="N11" s="28">
        <v>0.42399999999999999</v>
      </c>
      <c r="O11" s="24">
        <f>PRODUCT(I11/N11)</f>
        <v>99.056603773584911</v>
      </c>
      <c r="P11" s="26">
        <v>5</v>
      </c>
      <c r="Q11" s="26">
        <v>0</v>
      </c>
      <c r="R11" s="26">
        <v>4</v>
      </c>
      <c r="S11" s="26">
        <v>2</v>
      </c>
      <c r="T11" s="26">
        <v>11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 t="s">
        <v>48</v>
      </c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2004</v>
      </c>
      <c r="C12" s="26" t="s">
        <v>43</v>
      </c>
      <c r="D12" s="27" t="s">
        <v>41</v>
      </c>
      <c r="E12" s="26">
        <v>20</v>
      </c>
      <c r="F12" s="26">
        <v>0</v>
      </c>
      <c r="G12" s="26">
        <v>5</v>
      </c>
      <c r="H12" s="26">
        <v>6</v>
      </c>
      <c r="I12" s="26">
        <v>60</v>
      </c>
      <c r="J12" s="26">
        <v>21</v>
      </c>
      <c r="K12" s="26">
        <v>17</v>
      </c>
      <c r="L12" s="26">
        <v>17</v>
      </c>
      <c r="M12" s="26">
        <v>5</v>
      </c>
      <c r="N12" s="28">
        <v>0.51300000000000001</v>
      </c>
      <c r="O12" s="24">
        <f>PRODUCT(I12/N12)</f>
        <v>116.95906432748538</v>
      </c>
      <c r="P12" s="26">
        <v>7</v>
      </c>
      <c r="Q12" s="26">
        <v>0</v>
      </c>
      <c r="R12" s="26">
        <v>4</v>
      </c>
      <c r="S12" s="26">
        <v>1</v>
      </c>
      <c r="T12" s="26">
        <v>18</v>
      </c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13" t="s">
        <v>49</v>
      </c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87">
        <v>2006</v>
      </c>
      <c r="C13" s="87"/>
      <c r="D13" s="88" t="s">
        <v>52</v>
      </c>
      <c r="E13" s="87"/>
      <c r="F13" s="89" t="s">
        <v>51</v>
      </c>
      <c r="G13" s="87"/>
      <c r="H13" s="87"/>
      <c r="I13" s="87"/>
      <c r="J13" s="87"/>
      <c r="K13" s="87"/>
      <c r="L13" s="87"/>
      <c r="M13" s="87"/>
      <c r="N13" s="90"/>
      <c r="O13" s="24">
        <v>0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2006</v>
      </c>
      <c r="C14" s="26" t="s">
        <v>44</v>
      </c>
      <c r="D14" s="27" t="s">
        <v>41</v>
      </c>
      <c r="E14" s="26">
        <v>12</v>
      </c>
      <c r="F14" s="26">
        <v>1</v>
      </c>
      <c r="G14" s="26">
        <v>8</v>
      </c>
      <c r="H14" s="26">
        <v>9</v>
      </c>
      <c r="I14" s="26">
        <v>27</v>
      </c>
      <c r="J14" s="26">
        <v>6</v>
      </c>
      <c r="K14" s="26">
        <v>8</v>
      </c>
      <c r="L14" s="26">
        <v>4</v>
      </c>
      <c r="M14" s="26">
        <v>9</v>
      </c>
      <c r="N14" s="28">
        <v>0.51900000000000002</v>
      </c>
      <c r="O14" s="24">
        <f>PRODUCT(I14/N14)</f>
        <v>52.023121387283233</v>
      </c>
      <c r="P14" s="26">
        <v>14</v>
      </c>
      <c r="Q14" s="26">
        <v>1</v>
      </c>
      <c r="R14" s="26">
        <v>8</v>
      </c>
      <c r="S14" s="26">
        <v>6</v>
      </c>
      <c r="T14" s="26">
        <v>41</v>
      </c>
      <c r="U14" s="29"/>
      <c r="V14" s="29"/>
      <c r="W14" s="29"/>
      <c r="X14" s="29"/>
      <c r="Y14" s="29"/>
      <c r="Z14" s="26"/>
      <c r="AA14" s="26"/>
      <c r="AB14" s="26"/>
      <c r="AC14" s="26"/>
      <c r="AD14" s="26">
        <v>1</v>
      </c>
      <c r="AE14" s="26"/>
      <c r="AF14" s="13" t="s">
        <v>50</v>
      </c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87">
        <v>2007</v>
      </c>
      <c r="C15" s="87"/>
      <c r="D15" s="88" t="s">
        <v>52</v>
      </c>
      <c r="E15" s="87"/>
      <c r="F15" s="89" t="s">
        <v>51</v>
      </c>
      <c r="G15" s="87"/>
      <c r="H15" s="87"/>
      <c r="I15" s="87"/>
      <c r="J15" s="87"/>
      <c r="K15" s="87"/>
      <c r="L15" s="87"/>
      <c r="M15" s="87"/>
      <c r="N15" s="90"/>
      <c r="O15" s="24">
        <v>0</v>
      </c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80">
        <v>2008</v>
      </c>
      <c r="C16" s="80"/>
      <c r="D16" s="81" t="s">
        <v>52</v>
      </c>
      <c r="E16" s="80"/>
      <c r="F16" s="82" t="s">
        <v>46</v>
      </c>
      <c r="G16" s="83"/>
      <c r="H16" s="84"/>
      <c r="I16" s="80"/>
      <c r="J16" s="80"/>
      <c r="K16" s="80"/>
      <c r="L16" s="80"/>
      <c r="M16" s="80"/>
      <c r="N16" s="85"/>
      <c r="O16" s="24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16" t="s">
        <v>9</v>
      </c>
      <c r="C17" s="17"/>
      <c r="D17" s="15"/>
      <c r="E17" s="18">
        <f t="shared" ref="E17:M17" si="0">SUM(E8:E16)</f>
        <v>73</v>
      </c>
      <c r="F17" s="18">
        <f t="shared" si="0"/>
        <v>2</v>
      </c>
      <c r="G17" s="18">
        <f t="shared" si="0"/>
        <v>25</v>
      </c>
      <c r="H17" s="18">
        <f t="shared" si="0"/>
        <v>26</v>
      </c>
      <c r="I17" s="18">
        <f t="shared" si="0"/>
        <v>176</v>
      </c>
      <c r="J17" s="18">
        <f t="shared" si="0"/>
        <v>49</v>
      </c>
      <c r="K17" s="18">
        <f t="shared" si="0"/>
        <v>52</v>
      </c>
      <c r="L17" s="18">
        <f t="shared" si="0"/>
        <v>48</v>
      </c>
      <c r="M17" s="18">
        <f t="shared" si="0"/>
        <v>27</v>
      </c>
      <c r="N17" s="30">
        <f>PRODUCT(I17/O17)</f>
        <v>0.49656376700680177</v>
      </c>
      <c r="O17" s="18">
        <f>SUM(O10:O16)</f>
        <v>354.43584831188298</v>
      </c>
      <c r="P17" s="18">
        <f t="shared" ref="P17:AE17" si="1">SUM(P8:P16)</f>
        <v>26</v>
      </c>
      <c r="Q17" s="18">
        <f t="shared" si="1"/>
        <v>1</v>
      </c>
      <c r="R17" s="18">
        <f t="shared" si="1"/>
        <v>16</v>
      </c>
      <c r="S17" s="18">
        <f t="shared" si="1"/>
        <v>9</v>
      </c>
      <c r="T17" s="18">
        <f t="shared" si="1"/>
        <v>70</v>
      </c>
      <c r="U17" s="18">
        <f t="shared" si="1"/>
        <v>19</v>
      </c>
      <c r="V17" s="18">
        <f t="shared" si="1"/>
        <v>1</v>
      </c>
      <c r="W17" s="18">
        <f t="shared" si="1"/>
        <v>21</v>
      </c>
      <c r="X17" s="18">
        <f t="shared" si="1"/>
        <v>7</v>
      </c>
      <c r="Y17" s="18">
        <f t="shared" si="1"/>
        <v>52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1</v>
      </c>
      <c r="AE17" s="18">
        <f t="shared" si="1"/>
        <v>0</v>
      </c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27" t="s">
        <v>2</v>
      </c>
      <c r="C18" s="31"/>
      <c r="D18" s="32">
        <f>SUM(F17:H17)+((I17-F17-G17)/3)+(E17/3)+(Z17*25)+(AA17*25)+(AB17*10)+(AC17*25)+(AD17*20)+(AE17*15)</f>
        <v>147</v>
      </c>
      <c r="E18" s="1"/>
      <c r="F18" s="1"/>
      <c r="G18" s="1"/>
      <c r="H18" s="1"/>
      <c r="I18" s="1"/>
      <c r="J18" s="1"/>
      <c r="K18" s="1"/>
      <c r="L18" s="1"/>
      <c r="M18" s="1"/>
      <c r="N18" s="3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34"/>
      <c r="AE18" s="1"/>
      <c r="AF18" s="1"/>
      <c r="AG18" s="23"/>
      <c r="AH18" s="8"/>
      <c r="AI18" s="8"/>
      <c r="AJ18" s="8"/>
      <c r="AK18" s="8"/>
      <c r="AL18" s="8"/>
    </row>
    <row r="19" spans="1:38" s="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3"/>
      <c r="O19" s="35"/>
      <c r="P19" s="1"/>
      <c r="Q19" s="36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1"/>
      <c r="AE19" s="1"/>
      <c r="AF19" s="37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22" t="s">
        <v>16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39" t="s">
        <v>33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12"/>
      <c r="AB20" s="11"/>
      <c r="AC20" s="12"/>
      <c r="AD20" s="12"/>
      <c r="AE20" s="12"/>
      <c r="AF20" s="41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39" t="s">
        <v>17</v>
      </c>
      <c r="C21" s="12"/>
      <c r="D21" s="42"/>
      <c r="E21" s="26">
        <f>PRODUCT(E17)</f>
        <v>73</v>
      </c>
      <c r="F21" s="26">
        <f>PRODUCT(F17)</f>
        <v>2</v>
      </c>
      <c r="G21" s="26">
        <f>PRODUCT(G17)</f>
        <v>25</v>
      </c>
      <c r="H21" s="26">
        <f>PRODUCT(H17)</f>
        <v>26</v>
      </c>
      <c r="I21" s="26">
        <f>PRODUCT(I17)</f>
        <v>176</v>
      </c>
      <c r="J21" s="1"/>
      <c r="K21" s="43">
        <f>PRODUCT((F21+G21)/E21)</f>
        <v>0.36986301369863012</v>
      </c>
      <c r="L21" s="43">
        <f>PRODUCT(H21/E21)</f>
        <v>0.35616438356164382</v>
      </c>
      <c r="M21" s="43">
        <f>PRODUCT(I21/E21)</f>
        <v>2.4109589041095889</v>
      </c>
      <c r="N21" s="28">
        <f>PRODUCT(N17)</f>
        <v>0.49656376700680177</v>
      </c>
      <c r="O21" s="24">
        <f>PRODUCT(O17)</f>
        <v>354.43584831188298</v>
      </c>
      <c r="P21" s="44" t="s">
        <v>34</v>
      </c>
      <c r="Q21" s="45"/>
      <c r="R21" s="45"/>
      <c r="S21" s="46" t="s">
        <v>54</v>
      </c>
      <c r="T21" s="46"/>
      <c r="U21" s="46"/>
      <c r="V21" s="46"/>
      <c r="W21" s="46"/>
      <c r="X21" s="46"/>
      <c r="Y21" s="46"/>
      <c r="Z21" s="46"/>
      <c r="AA21" s="46"/>
      <c r="AB21" s="47"/>
      <c r="AC21" s="46"/>
      <c r="AD21" s="48" t="s">
        <v>38</v>
      </c>
      <c r="AE21" s="48"/>
      <c r="AF21" s="49" t="s">
        <v>59</v>
      </c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50" t="s">
        <v>18</v>
      </c>
      <c r="C22" s="51"/>
      <c r="D22" s="52"/>
      <c r="E22" s="26">
        <f>PRODUCT(P17)</f>
        <v>26</v>
      </c>
      <c r="F22" s="26">
        <f>PRODUCT(Q17)</f>
        <v>1</v>
      </c>
      <c r="G22" s="26">
        <f>PRODUCT(R17)</f>
        <v>16</v>
      </c>
      <c r="H22" s="26">
        <f>PRODUCT(S17)</f>
        <v>9</v>
      </c>
      <c r="I22" s="26">
        <f>PRODUCT(T17)</f>
        <v>70</v>
      </c>
      <c r="J22" s="1"/>
      <c r="K22" s="43">
        <f>PRODUCT((F22+G22)/E22)</f>
        <v>0.65384615384615385</v>
      </c>
      <c r="L22" s="43">
        <f>PRODUCT(H22/E22)</f>
        <v>0.34615384615384615</v>
      </c>
      <c r="M22" s="43">
        <f>PRODUCT(I22/E22)</f>
        <v>2.6923076923076925</v>
      </c>
      <c r="N22" s="28">
        <f>PRODUCT(I22/O22)</f>
        <v>0.48275862068965519</v>
      </c>
      <c r="O22" s="24">
        <v>145</v>
      </c>
      <c r="P22" s="53" t="s">
        <v>35</v>
      </c>
      <c r="Q22" s="54"/>
      <c r="R22" s="54"/>
      <c r="S22" s="55" t="s">
        <v>54</v>
      </c>
      <c r="T22" s="55"/>
      <c r="U22" s="55"/>
      <c r="V22" s="55"/>
      <c r="W22" s="55"/>
      <c r="X22" s="55"/>
      <c r="Y22" s="55"/>
      <c r="Z22" s="55"/>
      <c r="AA22" s="55"/>
      <c r="AB22" s="56"/>
      <c r="AC22" s="55"/>
      <c r="AD22" s="57" t="s">
        <v>38</v>
      </c>
      <c r="AE22" s="57"/>
      <c r="AF22" s="58" t="s">
        <v>59</v>
      </c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59" t="s">
        <v>19</v>
      </c>
      <c r="C23" s="60"/>
      <c r="D23" s="61"/>
      <c r="E23" s="29">
        <f>PRODUCT(U17)</f>
        <v>19</v>
      </c>
      <c r="F23" s="29">
        <f>PRODUCT(V17)</f>
        <v>1</v>
      </c>
      <c r="G23" s="29">
        <f>PRODUCT(W17)</f>
        <v>21</v>
      </c>
      <c r="H23" s="29">
        <f>PRODUCT(X17)</f>
        <v>7</v>
      </c>
      <c r="I23" s="29">
        <f>PRODUCT(Y17)</f>
        <v>52</v>
      </c>
      <c r="J23" s="1"/>
      <c r="K23" s="62">
        <f>PRODUCT((F23+G23)/E23)</f>
        <v>1.1578947368421053</v>
      </c>
      <c r="L23" s="62">
        <f>PRODUCT(H23/E23)</f>
        <v>0.36842105263157893</v>
      </c>
      <c r="M23" s="62">
        <f>PRODUCT(I23/E23)</f>
        <v>2.736842105263158</v>
      </c>
      <c r="N23" s="63">
        <f>PRODUCT(I23/O23)</f>
        <v>0.46017699115044247</v>
      </c>
      <c r="O23" s="24">
        <v>113</v>
      </c>
      <c r="P23" s="53" t="s">
        <v>36</v>
      </c>
      <c r="Q23" s="54"/>
      <c r="R23" s="54"/>
      <c r="S23" s="55" t="s">
        <v>57</v>
      </c>
      <c r="T23" s="55"/>
      <c r="U23" s="55"/>
      <c r="V23" s="55"/>
      <c r="W23" s="55"/>
      <c r="X23" s="55"/>
      <c r="Y23" s="55"/>
      <c r="Z23" s="55"/>
      <c r="AA23" s="55"/>
      <c r="AB23" s="56"/>
      <c r="AC23" s="55"/>
      <c r="AD23" s="57" t="s">
        <v>55</v>
      </c>
      <c r="AE23" s="57"/>
      <c r="AF23" s="58" t="s">
        <v>60</v>
      </c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64" t="s">
        <v>20</v>
      </c>
      <c r="C24" s="65"/>
      <c r="D24" s="66"/>
      <c r="E24" s="18">
        <f>SUM(E21:E23)</f>
        <v>118</v>
      </c>
      <c r="F24" s="18">
        <f>SUM(F21:F23)</f>
        <v>4</v>
      </c>
      <c r="G24" s="18">
        <f>SUM(G21:G23)</f>
        <v>62</v>
      </c>
      <c r="H24" s="18">
        <f>SUM(H21:H23)</f>
        <v>42</v>
      </c>
      <c r="I24" s="18">
        <f>SUM(I21:I23)</f>
        <v>298</v>
      </c>
      <c r="J24" s="1"/>
      <c r="K24" s="67">
        <f>PRODUCT((F24+G24)/E24)</f>
        <v>0.55932203389830504</v>
      </c>
      <c r="L24" s="67">
        <f>PRODUCT(H24/E24)</f>
        <v>0.3559322033898305</v>
      </c>
      <c r="M24" s="67">
        <f>PRODUCT(I24/E24)</f>
        <v>2.5254237288135593</v>
      </c>
      <c r="N24" s="30">
        <f>PRODUCT(I24/O24)</f>
        <v>0.48658157555833259</v>
      </c>
      <c r="O24" s="24">
        <f>SUM(O21:O23)</f>
        <v>612.43584831188298</v>
      </c>
      <c r="P24" s="68" t="s">
        <v>37</v>
      </c>
      <c r="Q24" s="69"/>
      <c r="R24" s="69"/>
      <c r="S24" s="70" t="s">
        <v>58</v>
      </c>
      <c r="T24" s="70"/>
      <c r="U24" s="70"/>
      <c r="V24" s="70"/>
      <c r="W24" s="70"/>
      <c r="X24" s="70"/>
      <c r="Y24" s="70"/>
      <c r="Z24" s="70"/>
      <c r="AA24" s="70"/>
      <c r="AB24" s="71"/>
      <c r="AC24" s="70"/>
      <c r="AD24" s="72" t="s">
        <v>56</v>
      </c>
      <c r="AE24" s="72"/>
      <c r="AF24" s="73" t="s">
        <v>61</v>
      </c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34"/>
      <c r="C25" s="34"/>
      <c r="D25" s="34"/>
      <c r="E25" s="34"/>
      <c r="F25" s="34"/>
      <c r="G25" s="34"/>
      <c r="H25" s="34"/>
      <c r="I25" s="34"/>
      <c r="J25" s="1"/>
      <c r="K25" s="34"/>
      <c r="L25" s="34"/>
      <c r="M25" s="34"/>
      <c r="N25" s="33"/>
      <c r="O25" s="24"/>
      <c r="P25" s="1"/>
      <c r="Q25" s="36"/>
      <c r="R25" s="1"/>
      <c r="S25" s="1"/>
      <c r="T25" s="24"/>
      <c r="U25" s="24"/>
      <c r="V25" s="74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 t="s">
        <v>39</v>
      </c>
      <c r="C26" s="1"/>
      <c r="D26" s="1" t="s">
        <v>53</v>
      </c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4"/>
      <c r="W26" s="1"/>
      <c r="X26" s="1"/>
      <c r="Y26" s="1"/>
      <c r="Z26" s="1"/>
      <c r="AA26" s="1"/>
      <c r="AB26" s="24"/>
      <c r="AC26" s="1"/>
      <c r="AD26" s="1"/>
      <c r="AE26" s="1"/>
      <c r="AF26" s="37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4"/>
      <c r="W27" s="1"/>
      <c r="X27" s="1"/>
      <c r="Y27" s="1"/>
      <c r="Z27" s="1"/>
      <c r="AA27" s="1"/>
      <c r="AB27" s="24"/>
      <c r="AC27" s="1"/>
      <c r="AD27" s="1"/>
      <c r="AE27" s="1"/>
      <c r="AF27" s="37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4"/>
      <c r="W28" s="1"/>
      <c r="X28" s="1"/>
      <c r="Y28" s="1"/>
      <c r="Z28" s="1"/>
      <c r="AA28" s="1"/>
      <c r="AB28" s="24"/>
      <c r="AC28" s="1"/>
      <c r="AD28" s="1"/>
      <c r="AE28" s="1"/>
      <c r="AF28" s="37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4"/>
      <c r="W29" s="1"/>
      <c r="X29" s="1"/>
      <c r="Y29" s="1"/>
      <c r="Z29" s="1"/>
      <c r="AA29" s="1"/>
      <c r="AB29" s="24"/>
      <c r="AC29" s="1"/>
      <c r="AD29" s="1"/>
      <c r="AE29" s="1"/>
      <c r="AF29" s="37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4"/>
      <c r="W30" s="1"/>
      <c r="X30" s="1"/>
      <c r="Y30" s="1"/>
      <c r="Z30" s="1"/>
      <c r="AA30" s="1"/>
      <c r="AB30" s="24"/>
      <c r="AC30" s="1"/>
      <c r="AD30" s="1"/>
      <c r="AE30" s="1"/>
      <c r="AF30" s="37"/>
      <c r="AG30" s="23"/>
      <c r="AH30" s="8"/>
      <c r="AI30" s="8"/>
      <c r="AJ30" s="8"/>
      <c r="AK30" s="8"/>
      <c r="AL30" s="8"/>
    </row>
    <row r="31" spans="1:38" s="76" customFormat="1" ht="15" customHeight="1" x14ac:dyDescent="0.25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5"/>
      <c r="N31" s="75"/>
      <c r="O31" s="24"/>
      <c r="P31" s="1"/>
      <c r="Q31" s="36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37"/>
      <c r="AG31" s="23"/>
      <c r="AH31" s="8"/>
      <c r="AI31" s="8"/>
      <c r="AJ31" s="8"/>
      <c r="AK31" s="8"/>
      <c r="AL31" s="8"/>
    </row>
    <row r="32" spans="1:38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24"/>
      <c r="V32" s="74"/>
      <c r="W32" s="1"/>
      <c r="X32" s="1"/>
      <c r="Y32" s="1"/>
      <c r="Z32" s="1"/>
      <c r="AA32" s="1"/>
      <c r="AB32" s="24"/>
      <c r="AC32" s="1"/>
      <c r="AD32" s="1"/>
      <c r="AE32" s="1"/>
      <c r="AF32" s="37"/>
      <c r="AG32" s="23"/>
      <c r="AH32" s="8"/>
      <c r="AI32" s="8"/>
      <c r="AJ32" s="8"/>
      <c r="AK32" s="8"/>
      <c r="AL32" s="8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4"/>
      <c r="W33" s="1"/>
      <c r="X33" s="24"/>
      <c r="Y33" s="24"/>
      <c r="Z33" s="24"/>
      <c r="AA33" s="24"/>
      <c r="AB33" s="24"/>
      <c r="AC33" s="24"/>
      <c r="AD33" s="24"/>
      <c r="AE33" s="24"/>
      <c r="AF33" s="24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4"/>
      <c r="W34" s="1"/>
      <c r="X34" s="24"/>
      <c r="Y34" s="24"/>
      <c r="Z34" s="24"/>
      <c r="AA34" s="24"/>
      <c r="AB34" s="24"/>
      <c r="AC34" s="24"/>
      <c r="AD34" s="24"/>
      <c r="AE34" s="24"/>
      <c r="AF34" s="24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4"/>
      <c r="W35" s="1"/>
      <c r="X35" s="24"/>
      <c r="Y35" s="24"/>
      <c r="Z35" s="24"/>
      <c r="AA35" s="24"/>
      <c r="AB35" s="24"/>
      <c r="AC35" s="24"/>
      <c r="AD35" s="24"/>
      <c r="AE35" s="24"/>
      <c r="AF35" s="24"/>
      <c r="AG35" s="8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24"/>
      <c r="P36" s="1"/>
      <c r="Q36" s="36"/>
      <c r="R36" s="1"/>
      <c r="S36" s="1"/>
      <c r="T36" s="24"/>
      <c r="U36" s="24"/>
      <c r="V36" s="74"/>
      <c r="W36" s="1"/>
      <c r="X36" s="1"/>
      <c r="Y36" s="1"/>
      <c r="Z36" s="1"/>
      <c r="AA36" s="1"/>
      <c r="AB36" s="24"/>
      <c r="AC36" s="1"/>
      <c r="AD36" s="1"/>
      <c r="AE36" s="1"/>
      <c r="AF36" s="37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5"/>
      <c r="N37" s="33"/>
      <c r="O37" s="24"/>
      <c r="P37" s="1"/>
      <c r="Q37" s="36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37"/>
      <c r="AG37" s="8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5"/>
      <c r="N38" s="75"/>
      <c r="O38" s="24"/>
      <c r="P38" s="1"/>
      <c r="Q38" s="36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37"/>
      <c r="AG38" s="8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6"/>
      <c r="R39" s="1"/>
      <c r="S39" s="1"/>
      <c r="T39" s="24"/>
      <c r="U39" s="24"/>
      <c r="V39" s="74"/>
      <c r="W39" s="1"/>
      <c r="X39" s="1"/>
      <c r="Y39" s="1"/>
      <c r="Z39" s="1"/>
      <c r="AA39" s="1"/>
      <c r="AB39" s="24"/>
      <c r="AC39" s="1"/>
      <c r="AD39" s="1"/>
      <c r="AE39" s="1"/>
      <c r="AF39" s="37"/>
      <c r="AG39" s="8"/>
      <c r="AH39" s="76"/>
      <c r="AI39" s="76"/>
      <c r="AJ39" s="76"/>
      <c r="AK39" s="76"/>
      <c r="AL39" s="76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74"/>
      <c r="W40" s="1"/>
      <c r="X40" s="24"/>
      <c r="Y40" s="24"/>
      <c r="Z40" s="24"/>
      <c r="AA40" s="24"/>
      <c r="AB40" s="24"/>
      <c r="AC40" s="24"/>
      <c r="AD40" s="24"/>
      <c r="AE40" s="24"/>
      <c r="AF40" s="24"/>
      <c r="AG40" s="8"/>
      <c r="AH40" s="76"/>
      <c r="AI40" s="76"/>
      <c r="AJ40" s="76"/>
      <c r="AK40" s="76"/>
      <c r="AL40" s="76"/>
    </row>
    <row r="41" spans="1:38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6"/>
      <c r="R41" s="1"/>
      <c r="S41" s="1"/>
      <c r="T41" s="24"/>
      <c r="U41" s="24"/>
      <c r="V41" s="74"/>
      <c r="W41" s="1"/>
      <c r="X41" s="24"/>
      <c r="Y41" s="24"/>
      <c r="Z41" s="24"/>
      <c r="AA41" s="24"/>
      <c r="AB41" s="24"/>
      <c r="AC41" s="24"/>
      <c r="AD41" s="24"/>
      <c r="AE41" s="24"/>
      <c r="AF41" s="24"/>
      <c r="AG41" s="8"/>
    </row>
    <row r="42" spans="1:38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6"/>
      <c r="R42" s="1"/>
      <c r="S42" s="1"/>
      <c r="T42" s="24"/>
      <c r="U42" s="24"/>
      <c r="V42" s="74"/>
      <c r="W42" s="1"/>
      <c r="X42" s="24"/>
      <c r="Y42" s="24"/>
      <c r="Z42" s="24"/>
      <c r="AA42" s="24"/>
      <c r="AB42" s="24"/>
      <c r="AC42" s="24"/>
      <c r="AD42" s="24"/>
      <c r="AE42" s="24"/>
      <c r="AF42" s="24"/>
      <c r="AG42" s="8"/>
    </row>
    <row r="43" spans="1:38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O43" s="24"/>
      <c r="P43" s="1"/>
      <c r="Q43" s="36"/>
      <c r="R43" s="1"/>
      <c r="S43" s="1"/>
      <c r="T43" s="24"/>
      <c r="U43" s="24"/>
      <c r="V43" s="74"/>
      <c r="W43" s="1"/>
      <c r="X43" s="1"/>
      <c r="Y43" s="1"/>
      <c r="Z43" s="1"/>
      <c r="AA43" s="1"/>
      <c r="AB43" s="24"/>
      <c r="AC43" s="1"/>
      <c r="AD43" s="1"/>
      <c r="AE43" s="1"/>
      <c r="AF43" s="37"/>
      <c r="AG43" s="8"/>
    </row>
    <row r="44" spans="1:38" ht="15" customHeight="1" x14ac:dyDescent="0.25">
      <c r="A44" s="77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5"/>
      <c r="N44" s="33"/>
      <c r="O44" s="24"/>
      <c r="P44" s="1"/>
      <c r="Q44" s="36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37"/>
      <c r="AG44" s="8"/>
    </row>
    <row r="45" spans="1:38" ht="15" customHeight="1" x14ac:dyDescent="0.25">
      <c r="A45" s="7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6"/>
      <c r="R45" s="1"/>
      <c r="S45" s="1"/>
      <c r="T45" s="24"/>
      <c r="U45" s="24"/>
      <c r="V45" s="74"/>
      <c r="W45" s="1"/>
      <c r="X45" s="24"/>
      <c r="Y45" s="24"/>
      <c r="Z45" s="24"/>
      <c r="AA45" s="24"/>
      <c r="AB45" s="24"/>
      <c r="AC45" s="24"/>
      <c r="AD45" s="24"/>
      <c r="AE45" s="24"/>
      <c r="AF45" s="24"/>
      <c r="AG45" s="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74"/>
      <c r="W46" s="1"/>
      <c r="X46" s="1"/>
      <c r="Y46" s="1"/>
      <c r="Z46" s="1"/>
      <c r="AA46" s="1"/>
      <c r="AB46" s="24"/>
      <c r="AC46" s="1"/>
      <c r="AD46" s="1"/>
      <c r="AE46" s="1"/>
      <c r="AF46" s="3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74"/>
      <c r="W47" s="1"/>
      <c r="X47" s="1"/>
      <c r="Y47" s="1"/>
      <c r="Z47" s="1"/>
      <c r="AA47" s="1"/>
      <c r="AB47" s="24"/>
      <c r="AC47" s="1"/>
      <c r="AD47" s="1"/>
      <c r="AE47" s="1"/>
      <c r="AF47" s="3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74"/>
      <c r="W48" s="1"/>
      <c r="X48" s="1"/>
      <c r="Y48" s="1"/>
      <c r="Z48" s="1"/>
      <c r="AA48" s="1"/>
      <c r="AB48" s="24"/>
      <c r="AC48" s="1"/>
      <c r="AD48" s="1"/>
      <c r="AE48" s="1"/>
      <c r="AF48" s="37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74"/>
      <c r="W49" s="1"/>
      <c r="X49" s="1"/>
      <c r="Y49" s="1"/>
      <c r="Z49" s="1"/>
      <c r="AA49" s="1"/>
      <c r="AB49" s="24"/>
      <c r="AC49" s="1"/>
      <c r="AD49" s="1"/>
      <c r="AE49" s="1"/>
      <c r="AF49" s="37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74"/>
      <c r="W50" s="1"/>
      <c r="X50" s="1"/>
      <c r="Y50" s="1"/>
      <c r="Z50" s="1"/>
      <c r="AA50" s="1"/>
      <c r="AB50" s="24"/>
      <c r="AC50" s="1"/>
      <c r="AD50" s="1"/>
      <c r="AE50" s="1"/>
      <c r="AF50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2019-01-23T10:12:26Z</dcterms:modified>
</cp:coreProperties>
</file>