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2" l="1"/>
  <c r="I16" i="2"/>
  <c r="G16" i="2"/>
  <c r="M23" i="2" l="1"/>
  <c r="I23" i="2"/>
  <c r="G23" i="2"/>
  <c r="O43" i="1" l="1"/>
  <c r="O5" i="1" l="1"/>
  <c r="O4" i="1"/>
  <c r="P10" i="2"/>
  <c r="O10" i="2"/>
  <c r="M10" i="2"/>
  <c r="I10" i="2"/>
  <c r="H10" i="2"/>
  <c r="G10" i="2"/>
  <c r="T16" i="1"/>
  <c r="T15" i="1"/>
  <c r="T14" i="1"/>
  <c r="T13" i="1"/>
  <c r="T12" i="1"/>
  <c r="T11" i="1"/>
  <c r="T10" i="1"/>
  <c r="O31" i="1"/>
  <c r="M43" i="1"/>
  <c r="L43" i="1"/>
  <c r="K43" i="1"/>
  <c r="M42" i="1"/>
  <c r="L42" i="1"/>
  <c r="K42" i="1"/>
  <c r="O17" i="1"/>
  <c r="M17" i="1"/>
  <c r="O16" i="1"/>
  <c r="O15" i="1"/>
  <c r="O14" i="1"/>
  <c r="O13" i="1"/>
  <c r="O12" i="1"/>
  <c r="O11" i="1"/>
  <c r="O10" i="1"/>
  <c r="M13" i="1"/>
  <c r="M12" i="1"/>
  <c r="M11" i="1"/>
  <c r="M10" i="1"/>
  <c r="M9" i="1"/>
  <c r="M8" i="1"/>
  <c r="M7" i="1"/>
  <c r="M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L37" i="1"/>
  <c r="K37" i="1"/>
  <c r="J37" i="1"/>
  <c r="I37" i="1"/>
  <c r="I41" i="1" s="1"/>
  <c r="H37" i="1"/>
  <c r="H41" i="1"/>
  <c r="H44" i="1" s="1"/>
  <c r="G37" i="1"/>
  <c r="G41" i="1" s="1"/>
  <c r="F37" i="1"/>
  <c r="F41" i="1" s="1"/>
  <c r="F44" i="1" s="1"/>
  <c r="E37" i="1"/>
  <c r="E41" i="1" s="1"/>
  <c r="O37" i="1" l="1"/>
  <c r="N37" i="1" s="1"/>
  <c r="N41" i="1" s="1"/>
  <c r="D38" i="1"/>
  <c r="E44" i="1"/>
  <c r="L41" i="1"/>
  <c r="L44" i="1"/>
  <c r="M41" i="1"/>
  <c r="I44" i="1"/>
  <c r="M44" i="1" s="1"/>
  <c r="G44" i="1"/>
  <c r="K41" i="1"/>
  <c r="O41" i="1" l="1"/>
  <c r="O44" i="1" s="1"/>
  <c r="N44" i="1" s="1"/>
  <c r="K44" i="1"/>
</calcChain>
</file>

<file path=xl/sharedStrings.xml><?xml version="1.0" encoding="utf-8"?>
<sst xmlns="http://schemas.openxmlformats.org/spreadsheetml/2006/main" count="332" uniqueCount="154">
  <si>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</si>
  <si>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</si>
  <si>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</si>
  <si>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</si>
  <si>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</si>
  <si>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</si>
  <si>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</si>
  <si>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</si>
  <si>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</si>
  <si>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</si>
  <si>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</si>
  <si>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</si>
  <si>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</si>
  <si>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</si>
  <si>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</si>
  <si>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</si>
  <si>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</si>
  <si>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</si>
  <si>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</si>
  <si>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</si>
  <si>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</si>
  <si>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</si>
  <si>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</si>
  <si>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</si>
  <si>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</si>
  <si>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</si>
  <si>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</si>
  <si>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</si>
  <si>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</si>
  <si>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</si>
  <si>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</si>
  <si>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</si>
  <si>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</si>
  <si>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</si>
  <si>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2.</t>
  </si>
  <si>
    <t>Roihu</t>
  </si>
  <si>
    <t>----</t>
  </si>
  <si>
    <t>4.</t>
  </si>
  <si>
    <t>loppuottelut</t>
  </si>
  <si>
    <t>5.</t>
  </si>
  <si>
    <t>7.</t>
  </si>
  <si>
    <t>play off</t>
  </si>
  <si>
    <t>12.</t>
  </si>
  <si>
    <t>8.</t>
  </si>
  <si>
    <t>10.</t>
  </si>
  <si>
    <t>superpesiskarsinta</t>
  </si>
  <si>
    <t>Roihu = Roihu, Helsinki  (1957)</t>
  </si>
  <si>
    <t>11.8.1969   Helsinki</t>
  </si>
  <si>
    <t>ykköspesis</t>
  </si>
  <si>
    <t>suomensarja</t>
  </si>
  <si>
    <t>Cup</t>
  </si>
  <si>
    <t>Kaisa Höglund os. Tuusjärvi</t>
  </si>
  <si>
    <t>L+T</t>
  </si>
  <si>
    <t>9.</t>
  </si>
  <si>
    <t>ENSIMMÄISET</t>
  </si>
  <si>
    <t>Ottelu</t>
  </si>
  <si>
    <t>Lyöty juoksu</t>
  </si>
  <si>
    <t>Tuotu juoksu</t>
  </si>
  <si>
    <t>Kunnari</t>
  </si>
  <si>
    <t>Roihu  2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</si>
  <si>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</si>
  <si>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</si>
  <si>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</si>
  <si>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</si>
  <si>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</si>
  <si>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</si>
  <si>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</si>
  <si>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</si>
  <si>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</si>
  <si>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</si>
  <si>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</si>
  <si>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</si>
  <si>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</si>
  <si>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</si>
  <si>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</si>
  <si>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Ali Lindström</t>
  </si>
  <si>
    <t>Ikä ensimmäisessä ottelussa</t>
  </si>
  <si>
    <t>12.08. 1990  Ulvila</t>
  </si>
  <si>
    <t>10-1</t>
  </si>
  <si>
    <t>2783</t>
  </si>
  <si>
    <t>27.06. 1992  Vihti</t>
  </si>
  <si>
    <t xml:space="preserve"> 9-10</t>
  </si>
  <si>
    <t>1v</t>
  </si>
  <si>
    <t>Jari Haapanen</t>
  </si>
  <si>
    <t>2430</t>
  </si>
  <si>
    <t>24.07. 1993  Sotkamo</t>
  </si>
  <si>
    <t>15-21</t>
  </si>
  <si>
    <t>Markku Kiiski</t>
  </si>
  <si>
    <t>3799</t>
  </si>
  <si>
    <t>23.07. 1994  Loimaa</t>
  </si>
  <si>
    <t>2-0  (4-2, 3-0)</t>
  </si>
  <si>
    <t>4141</t>
  </si>
  <si>
    <t>15.07. 1995  Alajärvi</t>
  </si>
  <si>
    <t>1-1  (4-3, 3-4, 0-0)</t>
  </si>
  <si>
    <t>Aulis Väisänen</t>
  </si>
  <si>
    <t>4622</t>
  </si>
  <si>
    <t>13.07. 1996  Kitee</t>
  </si>
  <si>
    <t>2-1  (10-3, 3-7, 2-0)</t>
  </si>
  <si>
    <t>I p</t>
  </si>
  <si>
    <t>Jussi Viljanen</t>
  </si>
  <si>
    <t>6113</t>
  </si>
  <si>
    <t>21 v  0 kk  1 pv</t>
  </si>
  <si>
    <t>****</t>
  </si>
  <si>
    <t>1.  ottelu</t>
  </si>
  <si>
    <t>03.06. 1984  IPV - Roihu  6-31</t>
  </si>
  <si>
    <t xml:space="preserve">  14 v   9 kk 23 pv</t>
  </si>
  <si>
    <t>4.  ottelu</t>
  </si>
  <si>
    <t>22.07. 1984  Roihu - Virkiä  8-5</t>
  </si>
  <si>
    <t xml:space="preserve">  14 v 11 kk 11 pv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</si>
  <si>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</si>
  <si>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</si>
  <si>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</si>
  <si>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</si>
  <si>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</si>
  <si>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28.06. 1987  Joutsa</t>
  </si>
  <si>
    <t xml:space="preserve">  5-2</t>
  </si>
  <si>
    <t xml:space="preserve">Ali Lindström 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</si>
  <si>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</si>
  <si>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</si>
  <si>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</si>
  <si>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</si>
  <si>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</si>
  <si>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Ari Lehtiranta </t>
  </si>
  <si>
    <t>17 v  10 kk  17 pv</t>
  </si>
  <si>
    <t>B-TYTÖT</t>
  </si>
  <si>
    <t>05.07. 1986  Kokemäki</t>
  </si>
  <si>
    <t xml:space="preserve">  4-28</t>
  </si>
  <si>
    <t>Länsi</t>
  </si>
  <si>
    <t>Keijo Myllymaa</t>
  </si>
  <si>
    <t>06.07. 1985  Harjavalta</t>
  </si>
  <si>
    <t xml:space="preserve">  7-6</t>
  </si>
  <si>
    <t>Oiva Mäki-Pirilä</t>
  </si>
  <si>
    <t>0/1</t>
  </si>
  <si>
    <t>1/4</t>
  </si>
  <si>
    <t>1/3</t>
  </si>
  <si>
    <t>4/6</t>
  </si>
  <si>
    <t>2/4</t>
  </si>
  <si>
    <t>1/1</t>
  </si>
  <si>
    <t>3v</t>
  </si>
  <si>
    <t>3/6</t>
  </si>
  <si>
    <t>1/2</t>
  </si>
  <si>
    <t>vai</t>
  </si>
  <si>
    <t>2/3</t>
  </si>
  <si>
    <t>3/7</t>
  </si>
  <si>
    <t>4/7</t>
  </si>
  <si>
    <t>5/6</t>
  </si>
  <si>
    <t>2/2</t>
  </si>
  <si>
    <t>3/9</t>
  </si>
  <si>
    <t>6/10</t>
  </si>
  <si>
    <t>4/4</t>
  </si>
  <si>
    <t>4/8</t>
  </si>
  <si>
    <t>17/31</t>
  </si>
  <si>
    <t>6/12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</si>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</sst>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/>
    <xf numFmtId="165" fontId="2" fillId="6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6" borderId="1" xfId="0" applyFont="1" applyFill="1" applyBorder="1"/>
    <xf numFmtId="0" fontId="2" fillId="2" borderId="9" xfId="0" applyFont="1" applyFill="1" applyBorder="1"/>
    <xf numFmtId="0" fontId="8" fillId="6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4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165" fontId="2" fillId="8" borderId="3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4"/>
  <sheetViews>
    <sheetView tabSelected="1" topLeftCell="A16" zoomScale="90" zoomScaleNormal="90" workbookViewId="0">
      <selection activeCell="K30" sqref="K30"/>
    </sheetView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5.85546875" style="57" customWidth="1"/>
    <col min="4" max="4" width="9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77" customWidth="1"/>
    <col min="19" max="19" width="5.7109375" style="76" customWidth="1"/>
    <col min="20" max="20" width="0.7109375" style="37" customWidth="1"/>
    <col min="21" max="28" width="5.710937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59" t="s">
        <v>51</v>
      </c>
      <c r="C1" s="2"/>
      <c r="D1" s="3"/>
      <c r="E1" s="4"/>
      <c r="F1" s="5"/>
      <c r="G1" s="4" t="s">
        <v>47</v>
      </c>
      <c r="H1" s="5"/>
      <c r="I1" s="6"/>
      <c r="J1" s="3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50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1984</v>
      </c>
      <c r="C4" s="27" t="s">
        <v>37</v>
      </c>
      <c r="D4" s="29" t="s">
        <v>35</v>
      </c>
      <c r="E4" s="27">
        <v>8</v>
      </c>
      <c r="F4" s="27">
        <v>0</v>
      </c>
      <c r="G4" s="27">
        <v>1</v>
      </c>
      <c r="H4" s="27">
        <v>2</v>
      </c>
      <c r="I4" s="27">
        <v>10</v>
      </c>
      <c r="J4" s="27">
        <v>1</v>
      </c>
      <c r="K4" s="27">
        <v>7</v>
      </c>
      <c r="L4" s="27">
        <v>1</v>
      </c>
      <c r="M4" s="27">
        <v>1</v>
      </c>
      <c r="N4" s="61">
        <v>0.52631578947368418</v>
      </c>
      <c r="O4" s="25">
        <f t="shared" ref="O4:O5" si="0">PRODUCT(I4/N4)</f>
        <v>19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>
        <v>1</v>
      </c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1985</v>
      </c>
      <c r="C5" s="27" t="s">
        <v>34</v>
      </c>
      <c r="D5" s="29" t="s">
        <v>35</v>
      </c>
      <c r="E5" s="27">
        <v>11</v>
      </c>
      <c r="F5" s="27">
        <v>0</v>
      </c>
      <c r="G5" s="27">
        <v>12</v>
      </c>
      <c r="H5" s="27">
        <v>17</v>
      </c>
      <c r="I5" s="27">
        <v>46</v>
      </c>
      <c r="J5" s="27">
        <v>15</v>
      </c>
      <c r="K5" s="27">
        <v>8</v>
      </c>
      <c r="L5" s="27">
        <v>11</v>
      </c>
      <c r="M5" s="27">
        <v>12</v>
      </c>
      <c r="N5" s="61">
        <v>0.65714285714285714</v>
      </c>
      <c r="O5" s="25">
        <f t="shared" si="0"/>
        <v>70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1986</v>
      </c>
      <c r="C6" s="42" t="s">
        <v>34</v>
      </c>
      <c r="D6" s="41" t="s">
        <v>35</v>
      </c>
      <c r="E6" s="27">
        <v>16</v>
      </c>
      <c r="F6" s="27">
        <v>0</v>
      </c>
      <c r="G6" s="27">
        <v>8</v>
      </c>
      <c r="H6" s="27">
        <v>12</v>
      </c>
      <c r="I6" s="27">
        <v>48</v>
      </c>
      <c r="J6" s="27">
        <v>13</v>
      </c>
      <c r="K6" s="27">
        <v>15</v>
      </c>
      <c r="L6" s="27">
        <v>12</v>
      </c>
      <c r="M6" s="27">
        <v>8</v>
      </c>
      <c r="N6" s="60" t="s">
        <v>36</v>
      </c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>
        <v>1</v>
      </c>
      <c r="AJ6" s="27"/>
      <c r="AK6" s="55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1987</v>
      </c>
      <c r="C7" s="42" t="s">
        <v>37</v>
      </c>
      <c r="D7" s="41" t="s">
        <v>35</v>
      </c>
      <c r="E7" s="27">
        <v>18</v>
      </c>
      <c r="F7" s="27">
        <v>0</v>
      </c>
      <c r="G7" s="27">
        <v>10</v>
      </c>
      <c r="H7" s="27">
        <v>22</v>
      </c>
      <c r="I7" s="27">
        <v>85</v>
      </c>
      <c r="J7" s="27">
        <v>9</v>
      </c>
      <c r="K7" s="27">
        <v>26</v>
      </c>
      <c r="L7" s="27">
        <v>40</v>
      </c>
      <c r="M7" s="27">
        <f>PRODUCT(F7+G7)</f>
        <v>10</v>
      </c>
      <c r="N7" s="60" t="s">
        <v>36</v>
      </c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>
        <v>1</v>
      </c>
      <c r="AG7" s="27"/>
      <c r="AH7" s="27"/>
      <c r="AI7" s="27"/>
      <c r="AJ7" s="27"/>
      <c r="AK7" s="55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1988</v>
      </c>
      <c r="C8" s="42" t="s">
        <v>34</v>
      </c>
      <c r="D8" s="41" t="s">
        <v>35</v>
      </c>
      <c r="E8" s="27">
        <v>17</v>
      </c>
      <c r="F8" s="27">
        <v>0</v>
      </c>
      <c r="G8" s="27">
        <v>18</v>
      </c>
      <c r="H8" s="27">
        <v>17</v>
      </c>
      <c r="I8" s="27">
        <v>87</v>
      </c>
      <c r="J8" s="27">
        <v>9</v>
      </c>
      <c r="K8" s="27">
        <v>32</v>
      </c>
      <c r="L8" s="27">
        <v>28</v>
      </c>
      <c r="M8" s="27">
        <f>PRODUCT(F8+G8)</f>
        <v>18</v>
      </c>
      <c r="N8" s="60" t="s">
        <v>36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>
        <v>1</v>
      </c>
      <c r="AJ8" s="27"/>
      <c r="AK8" s="55" t="s">
        <v>38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1989</v>
      </c>
      <c r="C9" s="42" t="s">
        <v>39</v>
      </c>
      <c r="D9" s="41" t="s">
        <v>35</v>
      </c>
      <c r="E9" s="27">
        <v>18</v>
      </c>
      <c r="F9" s="27">
        <v>1</v>
      </c>
      <c r="G9" s="27">
        <v>10</v>
      </c>
      <c r="H9" s="27">
        <v>16</v>
      </c>
      <c r="I9" s="27">
        <v>67</v>
      </c>
      <c r="J9" s="27">
        <v>6</v>
      </c>
      <c r="K9" s="27">
        <v>21</v>
      </c>
      <c r="L9" s="27">
        <v>29</v>
      </c>
      <c r="M9" s="27">
        <f>PRODUCT(F9+G9)</f>
        <v>11</v>
      </c>
      <c r="N9" s="60" t="s">
        <v>36</v>
      </c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55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1990</v>
      </c>
      <c r="C10" s="42" t="s">
        <v>40</v>
      </c>
      <c r="D10" s="41" t="s">
        <v>35</v>
      </c>
      <c r="E10" s="27">
        <v>22</v>
      </c>
      <c r="F10" s="27">
        <v>1</v>
      </c>
      <c r="G10" s="27">
        <v>20</v>
      </c>
      <c r="H10" s="27">
        <v>35</v>
      </c>
      <c r="I10" s="27">
        <v>121</v>
      </c>
      <c r="J10" s="27">
        <v>8</v>
      </c>
      <c r="K10" s="27">
        <v>35</v>
      </c>
      <c r="L10" s="27">
        <v>57</v>
      </c>
      <c r="M10" s="27">
        <f>SUM(F10+G10)</f>
        <v>21</v>
      </c>
      <c r="N10" s="61">
        <v>0.69399999999999995</v>
      </c>
      <c r="O10" s="25">
        <f t="shared" ref="O10:O16" si="1">PRODUCT(I10/N10)</f>
        <v>174.35158501440924</v>
      </c>
      <c r="P10" s="19"/>
      <c r="Q10" s="19"/>
      <c r="R10" s="19"/>
      <c r="S10" s="19"/>
      <c r="T10" s="25" t="e">
        <f t="shared" ref="T10:T16" si="2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>
        <v>1</v>
      </c>
      <c r="AG10" s="27"/>
      <c r="AH10" s="27"/>
      <c r="AI10" s="27"/>
      <c r="AJ10" s="27"/>
      <c r="AK10" s="55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1991</v>
      </c>
      <c r="C11" s="42" t="s">
        <v>40</v>
      </c>
      <c r="D11" s="41" t="s">
        <v>35</v>
      </c>
      <c r="E11" s="27">
        <v>22</v>
      </c>
      <c r="F11" s="27">
        <v>0</v>
      </c>
      <c r="G11" s="27">
        <v>15</v>
      </c>
      <c r="H11" s="27">
        <v>25</v>
      </c>
      <c r="I11" s="27">
        <v>103</v>
      </c>
      <c r="J11" s="27">
        <v>12</v>
      </c>
      <c r="K11" s="27">
        <v>27</v>
      </c>
      <c r="L11" s="27">
        <v>49</v>
      </c>
      <c r="M11" s="27">
        <f>SUM(F11+G11)</f>
        <v>15</v>
      </c>
      <c r="N11" s="61">
        <v>0.64800000000000002</v>
      </c>
      <c r="O11" s="25">
        <f t="shared" si="1"/>
        <v>158.95061728395061</v>
      </c>
      <c r="P11" s="19"/>
      <c r="Q11" s="19"/>
      <c r="R11" s="19"/>
      <c r="S11" s="19"/>
      <c r="T11" s="25" t="e">
        <f t="shared" si="2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>
        <v>1</v>
      </c>
      <c r="AG11" s="27"/>
      <c r="AH11" s="27"/>
      <c r="AI11" s="27"/>
      <c r="AJ11" s="27"/>
      <c r="AK11" s="55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1992</v>
      </c>
      <c r="C12" s="42" t="s">
        <v>40</v>
      </c>
      <c r="D12" s="41" t="s">
        <v>35</v>
      </c>
      <c r="E12" s="27">
        <v>22</v>
      </c>
      <c r="F12" s="27">
        <v>1</v>
      </c>
      <c r="G12" s="27">
        <v>14</v>
      </c>
      <c r="H12" s="27">
        <v>37</v>
      </c>
      <c r="I12" s="27">
        <v>116</v>
      </c>
      <c r="J12" s="27">
        <v>13</v>
      </c>
      <c r="K12" s="27">
        <v>41</v>
      </c>
      <c r="L12" s="27">
        <v>47</v>
      </c>
      <c r="M12" s="27">
        <f>SUM(F12+G12)</f>
        <v>15</v>
      </c>
      <c r="N12" s="61">
        <v>0.65900000000000003</v>
      </c>
      <c r="O12" s="25">
        <f t="shared" si="1"/>
        <v>176.02427921092564</v>
      </c>
      <c r="P12" s="19"/>
      <c r="Q12" s="19"/>
      <c r="R12" s="19"/>
      <c r="S12" s="19"/>
      <c r="T12" s="25" t="e">
        <f t="shared" si="2"/>
        <v>#DIV/0!</v>
      </c>
      <c r="U12" s="27">
        <v>3</v>
      </c>
      <c r="V12" s="27">
        <v>1</v>
      </c>
      <c r="W12" s="27">
        <v>3</v>
      </c>
      <c r="X12" s="27">
        <v>4</v>
      </c>
      <c r="Y12" s="27">
        <v>18</v>
      </c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/>
      <c r="AK12" s="55" t="s">
        <v>41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1993</v>
      </c>
      <c r="C13" s="42" t="s">
        <v>40</v>
      </c>
      <c r="D13" s="41" t="s">
        <v>35</v>
      </c>
      <c r="E13" s="27">
        <v>24</v>
      </c>
      <c r="F13" s="27">
        <v>0</v>
      </c>
      <c r="G13" s="27">
        <v>13</v>
      </c>
      <c r="H13" s="27">
        <v>34</v>
      </c>
      <c r="I13" s="27">
        <v>112</v>
      </c>
      <c r="J13" s="27">
        <v>22</v>
      </c>
      <c r="K13" s="27">
        <v>42</v>
      </c>
      <c r="L13" s="27">
        <v>35</v>
      </c>
      <c r="M13" s="27">
        <f>SUM(F13+G13)</f>
        <v>13</v>
      </c>
      <c r="N13" s="61">
        <v>0.58899999999999997</v>
      </c>
      <c r="O13" s="25">
        <f t="shared" si="1"/>
        <v>190.15280135823431</v>
      </c>
      <c r="P13" s="19"/>
      <c r="Q13" s="19"/>
      <c r="R13" s="19"/>
      <c r="S13" s="19"/>
      <c r="T13" s="25" t="e">
        <f t="shared" si="2"/>
        <v>#DIV/0!</v>
      </c>
      <c r="U13" s="27">
        <v>2</v>
      </c>
      <c r="V13" s="27">
        <v>0</v>
      </c>
      <c r="W13" s="27">
        <v>0</v>
      </c>
      <c r="X13" s="27">
        <v>2</v>
      </c>
      <c r="Y13" s="27">
        <v>5</v>
      </c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/>
      <c r="AJ13" s="27"/>
      <c r="AK13" s="55" t="s">
        <v>41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1994</v>
      </c>
      <c r="C14" s="42" t="s">
        <v>42</v>
      </c>
      <c r="D14" s="41" t="s">
        <v>35</v>
      </c>
      <c r="E14" s="27">
        <v>24</v>
      </c>
      <c r="F14" s="27">
        <v>1</v>
      </c>
      <c r="G14" s="27">
        <v>9</v>
      </c>
      <c r="H14" s="27">
        <v>16</v>
      </c>
      <c r="I14" s="27">
        <v>104</v>
      </c>
      <c r="J14" s="27">
        <v>16</v>
      </c>
      <c r="K14" s="27">
        <v>43</v>
      </c>
      <c r="L14" s="27">
        <v>35</v>
      </c>
      <c r="M14" s="27">
        <v>10</v>
      </c>
      <c r="N14" s="61">
        <v>0.63800000000000001</v>
      </c>
      <c r="O14" s="25">
        <f t="shared" si="1"/>
        <v>163.00940438871473</v>
      </c>
      <c r="P14" s="19"/>
      <c r="Q14" s="19"/>
      <c r="R14" s="19"/>
      <c r="S14" s="19"/>
      <c r="T14" s="25" t="e">
        <f t="shared" si="2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/>
      <c r="AJ14" s="27"/>
      <c r="AK14" s="5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1995</v>
      </c>
      <c r="C15" s="42" t="s">
        <v>43</v>
      </c>
      <c r="D15" s="41" t="s">
        <v>35</v>
      </c>
      <c r="E15" s="27">
        <v>22</v>
      </c>
      <c r="F15" s="27">
        <v>1</v>
      </c>
      <c r="G15" s="27">
        <v>15</v>
      </c>
      <c r="H15" s="27">
        <v>17</v>
      </c>
      <c r="I15" s="27">
        <v>141</v>
      </c>
      <c r="J15" s="27">
        <v>6</v>
      </c>
      <c r="K15" s="27">
        <v>51</v>
      </c>
      <c r="L15" s="27">
        <v>68</v>
      </c>
      <c r="M15" s="27">
        <v>16</v>
      </c>
      <c r="N15" s="62">
        <v>0.71899999999999997</v>
      </c>
      <c r="O15" s="25">
        <f t="shared" si="1"/>
        <v>196.105702364395</v>
      </c>
      <c r="P15" s="19"/>
      <c r="Q15" s="19"/>
      <c r="R15" s="19"/>
      <c r="S15" s="19" t="s">
        <v>53</v>
      </c>
      <c r="T15" s="25" t="e">
        <f t="shared" si="2"/>
        <v>#VALUE!</v>
      </c>
      <c r="U15" s="27">
        <v>4</v>
      </c>
      <c r="V15" s="27">
        <v>0</v>
      </c>
      <c r="W15" s="27">
        <v>1</v>
      </c>
      <c r="X15" s="27">
        <v>3</v>
      </c>
      <c r="Y15" s="27">
        <v>32</v>
      </c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55" t="s">
        <v>41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1996</v>
      </c>
      <c r="C16" s="27" t="s">
        <v>43</v>
      </c>
      <c r="D16" s="29" t="s">
        <v>35</v>
      </c>
      <c r="E16" s="27">
        <v>24</v>
      </c>
      <c r="F16" s="27">
        <v>1</v>
      </c>
      <c r="G16" s="27">
        <v>19</v>
      </c>
      <c r="H16" s="27">
        <v>28</v>
      </c>
      <c r="I16" s="27">
        <v>133</v>
      </c>
      <c r="J16" s="27">
        <v>12</v>
      </c>
      <c r="K16" s="27">
        <v>58</v>
      </c>
      <c r="L16" s="27">
        <v>43</v>
      </c>
      <c r="M16" s="27">
        <v>20</v>
      </c>
      <c r="N16" s="62">
        <v>0.63</v>
      </c>
      <c r="O16" s="25">
        <f t="shared" si="1"/>
        <v>211.11111111111111</v>
      </c>
      <c r="P16" s="19"/>
      <c r="Q16" s="19"/>
      <c r="R16" s="19"/>
      <c r="S16" s="19"/>
      <c r="T16" s="25" t="e">
        <f t="shared" si="2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/>
      <c r="AJ16" s="27"/>
      <c r="AK16" s="14" t="s">
        <v>41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1997</v>
      </c>
      <c r="C17" s="42" t="s">
        <v>44</v>
      </c>
      <c r="D17" s="41" t="s">
        <v>35</v>
      </c>
      <c r="E17" s="27">
        <v>6</v>
      </c>
      <c r="F17" s="27">
        <v>0</v>
      </c>
      <c r="G17" s="27">
        <v>1</v>
      </c>
      <c r="H17" s="27">
        <v>3</v>
      </c>
      <c r="I17" s="27">
        <v>16</v>
      </c>
      <c r="J17" s="27">
        <v>0</v>
      </c>
      <c r="K17" s="27">
        <v>9</v>
      </c>
      <c r="L17" s="27">
        <v>6</v>
      </c>
      <c r="M17" s="27">
        <f>PRODUCT(F17+G17)</f>
        <v>1</v>
      </c>
      <c r="N17" s="61">
        <v>0.61499999999999999</v>
      </c>
      <c r="O17" s="25">
        <f>PRODUCT(I17/N17)</f>
        <v>26.016260162601625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>
        <v>2</v>
      </c>
      <c r="AA17" s="28">
        <v>0</v>
      </c>
      <c r="AB17" s="28">
        <v>3</v>
      </c>
      <c r="AC17" s="28">
        <v>1</v>
      </c>
      <c r="AD17" s="28">
        <v>5</v>
      </c>
      <c r="AE17" s="27"/>
      <c r="AF17" s="27"/>
      <c r="AG17" s="27"/>
      <c r="AH17" s="27"/>
      <c r="AI17" s="27"/>
      <c r="AJ17" s="27"/>
      <c r="AK17" s="50" t="s">
        <v>45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 t="s">
        <v>102</v>
      </c>
      <c r="C18" s="42"/>
      <c r="D18" s="41"/>
      <c r="E18" s="27"/>
      <c r="F18" s="27"/>
      <c r="G18" s="27"/>
      <c r="H18" s="27"/>
      <c r="I18" s="27"/>
      <c r="J18" s="27"/>
      <c r="K18" s="27"/>
      <c r="L18" s="27"/>
      <c r="M18" s="27"/>
      <c r="N18" s="61"/>
      <c r="O18" s="25">
        <v>0</v>
      </c>
      <c r="P18" s="19"/>
      <c r="Q18" s="19"/>
      <c r="R18" s="19"/>
      <c r="S18" s="19"/>
      <c r="T18" s="1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5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70">
        <v>2001</v>
      </c>
      <c r="C19" s="71"/>
      <c r="D19" s="72" t="s">
        <v>35</v>
      </c>
      <c r="E19" s="70"/>
      <c r="F19" s="74" t="s">
        <v>49</v>
      </c>
      <c r="G19" s="70"/>
      <c r="H19" s="70"/>
      <c r="I19" s="70"/>
      <c r="J19" s="70"/>
      <c r="K19" s="70"/>
      <c r="L19" s="70"/>
      <c r="M19" s="70"/>
      <c r="N19" s="73"/>
      <c r="O19" s="25">
        <v>0</v>
      </c>
      <c r="P19" s="19"/>
      <c r="Q19" s="19"/>
      <c r="R19" s="19"/>
      <c r="S19" s="19"/>
      <c r="T19" s="1"/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5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70">
        <v>2002</v>
      </c>
      <c r="C20" s="71"/>
      <c r="D20" s="72" t="s">
        <v>35</v>
      </c>
      <c r="E20" s="70"/>
      <c r="F20" s="74" t="s">
        <v>49</v>
      </c>
      <c r="G20" s="70"/>
      <c r="H20" s="70"/>
      <c r="I20" s="70"/>
      <c r="J20" s="70"/>
      <c r="K20" s="70"/>
      <c r="L20" s="70"/>
      <c r="M20" s="70"/>
      <c r="N20" s="73"/>
      <c r="O20" s="25">
        <v>0</v>
      </c>
      <c r="P20" s="19"/>
      <c r="Q20" s="19"/>
      <c r="R20" s="19"/>
      <c r="S20" s="19"/>
      <c r="T20" s="1"/>
      <c r="U20" s="27"/>
      <c r="V20" s="27"/>
      <c r="W20" s="27"/>
      <c r="X20" s="27"/>
      <c r="Y20" s="27"/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5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70">
        <v>2003</v>
      </c>
      <c r="C21" s="71"/>
      <c r="D21" s="72" t="s">
        <v>35</v>
      </c>
      <c r="E21" s="70"/>
      <c r="F21" s="74" t="s">
        <v>49</v>
      </c>
      <c r="G21" s="70"/>
      <c r="H21" s="70"/>
      <c r="I21" s="70"/>
      <c r="J21" s="70"/>
      <c r="K21" s="70"/>
      <c r="L21" s="70"/>
      <c r="M21" s="70"/>
      <c r="N21" s="73"/>
      <c r="O21" s="25">
        <v>0</v>
      </c>
      <c r="P21" s="19"/>
      <c r="Q21" s="19"/>
      <c r="R21" s="19"/>
      <c r="S21" s="19"/>
      <c r="T21" s="1"/>
      <c r="U21" s="27"/>
      <c r="V21" s="27"/>
      <c r="W21" s="27"/>
      <c r="X21" s="27"/>
      <c r="Y21" s="27"/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5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70">
        <v>2004</v>
      </c>
      <c r="C22" s="71"/>
      <c r="D22" s="72" t="s">
        <v>35</v>
      </c>
      <c r="E22" s="70"/>
      <c r="F22" s="74" t="s">
        <v>49</v>
      </c>
      <c r="G22" s="70"/>
      <c r="H22" s="70"/>
      <c r="I22" s="70"/>
      <c r="J22" s="70"/>
      <c r="K22" s="70"/>
      <c r="L22" s="70"/>
      <c r="M22" s="70"/>
      <c r="N22" s="73"/>
      <c r="O22" s="25">
        <v>0</v>
      </c>
      <c r="P22" s="19"/>
      <c r="Q22" s="19"/>
      <c r="R22" s="19"/>
      <c r="S22" s="19"/>
      <c r="T22" s="1"/>
      <c r="U22" s="27"/>
      <c r="V22" s="27"/>
      <c r="W22" s="27"/>
      <c r="X22" s="27"/>
      <c r="Y22" s="27"/>
      <c r="Z22" s="28"/>
      <c r="AA22" s="28"/>
      <c r="AB22" s="28"/>
      <c r="AC22" s="28"/>
      <c r="AD22" s="28"/>
      <c r="AE22" s="27"/>
      <c r="AF22" s="27"/>
      <c r="AG22" s="27"/>
      <c r="AH22" s="27"/>
      <c r="AI22" s="27"/>
      <c r="AJ22" s="27"/>
      <c r="AK22" s="55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70">
        <v>2005</v>
      </c>
      <c r="C23" s="71"/>
      <c r="D23" s="72" t="s">
        <v>35</v>
      </c>
      <c r="E23" s="70"/>
      <c r="F23" s="74" t="s">
        <v>49</v>
      </c>
      <c r="G23" s="70"/>
      <c r="H23" s="70"/>
      <c r="I23" s="70"/>
      <c r="J23" s="70"/>
      <c r="K23" s="70"/>
      <c r="L23" s="70"/>
      <c r="M23" s="70"/>
      <c r="N23" s="73"/>
      <c r="O23" s="25">
        <v>0</v>
      </c>
      <c r="P23" s="19"/>
      <c r="Q23" s="19"/>
      <c r="R23" s="19"/>
      <c r="S23" s="19"/>
      <c r="T23" s="1"/>
      <c r="U23" s="27"/>
      <c r="V23" s="27"/>
      <c r="W23" s="27"/>
      <c r="X23" s="27"/>
      <c r="Y23" s="27"/>
      <c r="Z23" s="28"/>
      <c r="AA23" s="28"/>
      <c r="AB23" s="28"/>
      <c r="AC23" s="28"/>
      <c r="AD23" s="28"/>
      <c r="AE23" s="27"/>
      <c r="AF23" s="27"/>
      <c r="AG23" s="27"/>
      <c r="AH23" s="27"/>
      <c r="AI23" s="27"/>
      <c r="AJ23" s="27"/>
      <c r="AK23" s="55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70">
        <v>2006</v>
      </c>
      <c r="C24" s="71"/>
      <c r="D24" s="72" t="s">
        <v>35</v>
      </c>
      <c r="E24" s="70"/>
      <c r="F24" s="74" t="s">
        <v>49</v>
      </c>
      <c r="G24" s="70"/>
      <c r="H24" s="70"/>
      <c r="I24" s="70"/>
      <c r="J24" s="70"/>
      <c r="K24" s="70"/>
      <c r="L24" s="70"/>
      <c r="M24" s="70"/>
      <c r="N24" s="73"/>
      <c r="O24" s="25">
        <v>0</v>
      </c>
      <c r="P24" s="19"/>
      <c r="Q24" s="19"/>
      <c r="R24" s="19"/>
      <c r="S24" s="19"/>
      <c r="T24" s="1"/>
      <c r="U24" s="27"/>
      <c r="V24" s="27"/>
      <c r="W24" s="27"/>
      <c r="X24" s="27"/>
      <c r="Y24" s="27"/>
      <c r="Z24" s="28"/>
      <c r="AA24" s="28"/>
      <c r="AB24" s="28"/>
      <c r="AC24" s="28"/>
      <c r="AD24" s="28"/>
      <c r="AE24" s="27"/>
      <c r="AF24" s="27"/>
      <c r="AG24" s="27"/>
      <c r="AH24" s="27"/>
      <c r="AI24" s="27"/>
      <c r="AJ24" s="27"/>
      <c r="AK24" s="5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70">
        <v>2007</v>
      </c>
      <c r="C25" s="71"/>
      <c r="D25" s="72" t="s">
        <v>35</v>
      </c>
      <c r="E25" s="70"/>
      <c r="F25" s="74" t="s">
        <v>49</v>
      </c>
      <c r="G25" s="70"/>
      <c r="H25" s="70"/>
      <c r="I25" s="70"/>
      <c r="J25" s="70"/>
      <c r="K25" s="70"/>
      <c r="L25" s="70"/>
      <c r="M25" s="70"/>
      <c r="N25" s="73"/>
      <c r="O25" s="25">
        <v>0</v>
      </c>
      <c r="P25" s="19"/>
      <c r="Q25" s="19"/>
      <c r="R25" s="19"/>
      <c r="S25" s="19"/>
      <c r="T25" s="1"/>
      <c r="U25" s="27"/>
      <c r="V25" s="27"/>
      <c r="W25" s="27"/>
      <c r="X25" s="27"/>
      <c r="Y25" s="27"/>
      <c r="Z25" s="28"/>
      <c r="AA25" s="28"/>
      <c r="AB25" s="28"/>
      <c r="AC25" s="28"/>
      <c r="AD25" s="28"/>
      <c r="AE25" s="27"/>
      <c r="AF25" s="27"/>
      <c r="AG25" s="27"/>
      <c r="AH25" s="27"/>
      <c r="AI25" s="27"/>
      <c r="AJ25" s="27"/>
      <c r="AK25" s="55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70">
        <v>2008</v>
      </c>
      <c r="C26" s="71"/>
      <c r="D26" s="72" t="s">
        <v>35</v>
      </c>
      <c r="E26" s="70"/>
      <c r="F26" s="74" t="s">
        <v>49</v>
      </c>
      <c r="G26" s="70"/>
      <c r="H26" s="70"/>
      <c r="I26" s="70"/>
      <c r="J26" s="70"/>
      <c r="K26" s="70"/>
      <c r="L26" s="70"/>
      <c r="M26" s="70"/>
      <c r="N26" s="73"/>
      <c r="O26" s="25">
        <v>0</v>
      </c>
      <c r="P26" s="19"/>
      <c r="Q26" s="19"/>
      <c r="R26" s="19"/>
      <c r="S26" s="19"/>
      <c r="T26" s="1"/>
      <c r="U26" s="27"/>
      <c r="V26" s="27"/>
      <c r="W26" s="27"/>
      <c r="X26" s="27"/>
      <c r="Y26" s="27"/>
      <c r="Z26" s="28"/>
      <c r="AA26" s="28"/>
      <c r="AB26" s="28"/>
      <c r="AC26" s="28"/>
      <c r="AD26" s="28"/>
      <c r="AE26" s="27"/>
      <c r="AF26" s="27"/>
      <c r="AG26" s="27"/>
      <c r="AH26" s="27"/>
      <c r="AI26" s="27"/>
      <c r="AJ26" s="27"/>
      <c r="AK26" s="55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64">
        <v>2009</v>
      </c>
      <c r="C27" s="65"/>
      <c r="D27" s="66" t="s">
        <v>35</v>
      </c>
      <c r="E27" s="64"/>
      <c r="F27" s="68" t="s">
        <v>48</v>
      </c>
      <c r="G27" s="69"/>
      <c r="H27" s="65"/>
      <c r="I27" s="64"/>
      <c r="J27" s="64"/>
      <c r="K27" s="64"/>
      <c r="L27" s="64"/>
      <c r="M27" s="64"/>
      <c r="N27" s="67"/>
      <c r="O27" s="25">
        <v>0</v>
      </c>
      <c r="P27" s="19"/>
      <c r="Q27" s="19"/>
      <c r="R27" s="19"/>
      <c r="S27" s="19"/>
      <c r="T27" s="1"/>
      <c r="U27" s="27"/>
      <c r="V27" s="27"/>
      <c r="W27" s="27"/>
      <c r="X27" s="27"/>
      <c r="Y27" s="27"/>
      <c r="Z27" s="28"/>
      <c r="AA27" s="28"/>
      <c r="AB27" s="28"/>
      <c r="AC27" s="28"/>
      <c r="AD27" s="28"/>
      <c r="AE27" s="27"/>
      <c r="AF27" s="27"/>
      <c r="AG27" s="27"/>
      <c r="AH27" s="27"/>
      <c r="AI27" s="27"/>
      <c r="AJ27" s="27"/>
      <c r="AK27" s="55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64">
        <v>2010</v>
      </c>
      <c r="C28" s="65"/>
      <c r="D28" s="66" t="s">
        <v>35</v>
      </c>
      <c r="E28" s="64"/>
      <c r="F28" s="68" t="s">
        <v>48</v>
      </c>
      <c r="G28" s="69"/>
      <c r="H28" s="65"/>
      <c r="I28" s="64"/>
      <c r="J28" s="64"/>
      <c r="K28" s="64"/>
      <c r="L28" s="64"/>
      <c r="M28" s="64"/>
      <c r="N28" s="67"/>
      <c r="O28" s="25">
        <v>0</v>
      </c>
      <c r="P28" s="19"/>
      <c r="Q28" s="19"/>
      <c r="R28" s="19"/>
      <c r="S28" s="19"/>
      <c r="T28" s="1"/>
      <c r="U28" s="27"/>
      <c r="V28" s="27"/>
      <c r="W28" s="27"/>
      <c r="X28" s="27"/>
      <c r="Y28" s="27"/>
      <c r="Z28" s="28"/>
      <c r="AA28" s="28"/>
      <c r="AB28" s="28"/>
      <c r="AC28" s="28"/>
      <c r="AD28" s="28"/>
      <c r="AE28" s="27"/>
      <c r="AF28" s="27"/>
      <c r="AG28" s="27"/>
      <c r="AH28" s="27"/>
      <c r="AI28" s="27"/>
      <c r="AJ28" s="27"/>
      <c r="AK28" s="5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64">
        <v>2011</v>
      </c>
      <c r="C29" s="65"/>
      <c r="D29" s="66" t="s">
        <v>35</v>
      </c>
      <c r="E29" s="64"/>
      <c r="F29" s="68" t="s">
        <v>48</v>
      </c>
      <c r="G29" s="69"/>
      <c r="H29" s="65"/>
      <c r="I29" s="64"/>
      <c r="J29" s="64"/>
      <c r="K29" s="64"/>
      <c r="L29" s="64"/>
      <c r="M29" s="64"/>
      <c r="N29" s="67"/>
      <c r="O29" s="25">
        <v>0</v>
      </c>
      <c r="P29" s="19"/>
      <c r="Q29" s="19"/>
      <c r="R29" s="19"/>
      <c r="S29" s="19"/>
      <c r="T29" s="1"/>
      <c r="U29" s="27"/>
      <c r="V29" s="27"/>
      <c r="W29" s="27"/>
      <c r="X29" s="27"/>
      <c r="Y29" s="27"/>
      <c r="Z29" s="28"/>
      <c r="AA29" s="28"/>
      <c r="AB29" s="28"/>
      <c r="AC29" s="28"/>
      <c r="AD29" s="28"/>
      <c r="AE29" s="27"/>
      <c r="AF29" s="27"/>
      <c r="AG29" s="27"/>
      <c r="AH29" s="27"/>
      <c r="AI29" s="27"/>
      <c r="AJ29" s="27"/>
      <c r="AK29" s="5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64">
        <v>2012</v>
      </c>
      <c r="C30" s="65"/>
      <c r="D30" s="66" t="s">
        <v>35</v>
      </c>
      <c r="E30" s="64"/>
      <c r="F30" s="68" t="s">
        <v>48</v>
      </c>
      <c r="G30" s="69"/>
      <c r="H30" s="65"/>
      <c r="I30" s="64"/>
      <c r="J30" s="64"/>
      <c r="K30" s="64"/>
      <c r="L30" s="64"/>
      <c r="M30" s="64"/>
      <c r="N30" s="67"/>
      <c r="O30" s="25">
        <v>0</v>
      </c>
      <c r="P30" s="19"/>
      <c r="Q30" s="19"/>
      <c r="R30" s="19"/>
      <c r="S30" s="19"/>
      <c r="T30" s="1"/>
      <c r="U30" s="27"/>
      <c r="V30" s="27"/>
      <c r="W30" s="27"/>
      <c r="X30" s="27"/>
      <c r="Y30" s="27"/>
      <c r="Z30" s="28"/>
      <c r="AA30" s="28"/>
      <c r="AB30" s="28"/>
      <c r="AC30" s="28"/>
      <c r="AD30" s="28"/>
      <c r="AE30" s="27"/>
      <c r="AF30" s="27"/>
      <c r="AG30" s="27"/>
      <c r="AH30" s="27"/>
      <c r="AI30" s="27"/>
      <c r="AJ30" s="27"/>
      <c r="AK30" s="5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27">
        <v>2013</v>
      </c>
      <c r="C31" s="42" t="s">
        <v>42</v>
      </c>
      <c r="D31" s="41" t="s">
        <v>35</v>
      </c>
      <c r="E31" s="27">
        <v>10</v>
      </c>
      <c r="F31" s="27">
        <v>0</v>
      </c>
      <c r="G31" s="27">
        <v>3</v>
      </c>
      <c r="H31" s="42">
        <v>0</v>
      </c>
      <c r="I31" s="27">
        <v>18</v>
      </c>
      <c r="J31" s="27">
        <v>5</v>
      </c>
      <c r="K31" s="27">
        <v>5</v>
      </c>
      <c r="L31" s="27">
        <v>5</v>
      </c>
      <c r="M31" s="27">
        <v>3</v>
      </c>
      <c r="N31" s="61">
        <v>0.375</v>
      </c>
      <c r="O31" s="25">
        <f>PRODUCT(I31/N31)</f>
        <v>48</v>
      </c>
      <c r="P31" s="19"/>
      <c r="Q31" s="19"/>
      <c r="R31" s="19"/>
      <c r="S31" s="19"/>
      <c r="T31" s="1"/>
      <c r="U31" s="27"/>
      <c r="V31" s="27"/>
      <c r="W31" s="27"/>
      <c r="X31" s="27"/>
      <c r="Y31" s="27"/>
      <c r="Z31" s="28">
        <v>3</v>
      </c>
      <c r="AA31" s="28">
        <v>0</v>
      </c>
      <c r="AB31" s="28">
        <v>2</v>
      </c>
      <c r="AC31" s="28">
        <v>3</v>
      </c>
      <c r="AD31" s="28">
        <v>16</v>
      </c>
      <c r="AE31" s="27"/>
      <c r="AF31" s="27"/>
      <c r="AG31" s="27"/>
      <c r="AH31" s="27"/>
      <c r="AI31" s="27"/>
      <c r="AJ31" s="27"/>
      <c r="AK31" s="50" t="s">
        <v>45</v>
      </c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70">
        <v>2014</v>
      </c>
      <c r="C32" s="71"/>
      <c r="D32" s="72" t="s">
        <v>59</v>
      </c>
      <c r="E32" s="70"/>
      <c r="F32" s="74" t="s">
        <v>49</v>
      </c>
      <c r="G32" s="70"/>
      <c r="H32" s="70"/>
      <c r="I32" s="70"/>
      <c r="J32" s="70"/>
      <c r="K32" s="70"/>
      <c r="L32" s="70"/>
      <c r="M32" s="70"/>
      <c r="N32" s="73"/>
      <c r="O32" s="25">
        <v>0</v>
      </c>
      <c r="P32" s="19"/>
      <c r="Q32" s="19"/>
      <c r="R32" s="19"/>
      <c r="S32" s="19"/>
      <c r="T32" s="1"/>
      <c r="U32" s="27"/>
      <c r="V32" s="27"/>
      <c r="W32" s="27"/>
      <c r="X32" s="27"/>
      <c r="Y32" s="27"/>
      <c r="Z32" s="28"/>
      <c r="AA32" s="28"/>
      <c r="AB32" s="28"/>
      <c r="AC32" s="28"/>
      <c r="AD32" s="28"/>
      <c r="AE32" s="27"/>
      <c r="AF32" s="27"/>
      <c r="AG32" s="27"/>
      <c r="AH32" s="27"/>
      <c r="AI32" s="27"/>
      <c r="AJ32" s="27"/>
      <c r="AK32" s="5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70">
        <v>2015</v>
      </c>
      <c r="C33" s="71"/>
      <c r="D33" s="72" t="s">
        <v>59</v>
      </c>
      <c r="E33" s="70"/>
      <c r="F33" s="74" t="s">
        <v>49</v>
      </c>
      <c r="G33" s="70"/>
      <c r="H33" s="70"/>
      <c r="I33" s="70"/>
      <c r="J33" s="70"/>
      <c r="K33" s="70"/>
      <c r="L33" s="70"/>
      <c r="M33" s="70"/>
      <c r="N33" s="73"/>
      <c r="O33" s="25"/>
      <c r="P33" s="19"/>
      <c r="Q33" s="19"/>
      <c r="R33" s="19"/>
      <c r="S33" s="19"/>
      <c r="T33" s="1"/>
      <c r="U33" s="27"/>
      <c r="V33" s="27"/>
      <c r="W33" s="27"/>
      <c r="X33" s="27"/>
      <c r="Y33" s="27"/>
      <c r="Z33" s="28"/>
      <c r="AA33" s="28"/>
      <c r="AB33" s="28"/>
      <c r="AC33" s="28"/>
      <c r="AD33" s="28"/>
      <c r="AE33" s="27"/>
      <c r="AF33" s="27"/>
      <c r="AG33" s="27"/>
      <c r="AH33" s="27"/>
      <c r="AI33" s="27"/>
      <c r="AJ33" s="27"/>
      <c r="AK33" s="5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70">
        <v>2016</v>
      </c>
      <c r="C34" s="71"/>
      <c r="D34" s="72" t="s">
        <v>59</v>
      </c>
      <c r="E34" s="70"/>
      <c r="F34" s="74" t="s">
        <v>49</v>
      </c>
      <c r="G34" s="70"/>
      <c r="H34" s="70"/>
      <c r="I34" s="70"/>
      <c r="J34" s="70"/>
      <c r="K34" s="70"/>
      <c r="L34" s="70"/>
      <c r="M34" s="70"/>
      <c r="N34" s="73"/>
      <c r="O34" s="25">
        <v>0</v>
      </c>
      <c r="P34" s="19"/>
      <c r="Q34" s="19"/>
      <c r="R34" s="19"/>
      <c r="S34" s="19"/>
      <c r="T34" s="1"/>
      <c r="U34" s="27"/>
      <c r="V34" s="27"/>
      <c r="W34" s="27"/>
      <c r="X34" s="27"/>
      <c r="Y34" s="27"/>
      <c r="Z34" s="28"/>
      <c r="AA34" s="28"/>
      <c r="AB34" s="28"/>
      <c r="AC34" s="28"/>
      <c r="AD34" s="28"/>
      <c r="AE34" s="27"/>
      <c r="AF34" s="27"/>
      <c r="AG34" s="27"/>
      <c r="AH34" s="27"/>
      <c r="AI34" s="27"/>
      <c r="AJ34" s="27"/>
      <c r="AK34" s="5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70">
        <v>2017</v>
      </c>
      <c r="C35" s="71"/>
      <c r="D35" s="72" t="s">
        <v>59</v>
      </c>
      <c r="E35" s="70"/>
      <c r="F35" s="74" t="s">
        <v>49</v>
      </c>
      <c r="G35" s="70"/>
      <c r="H35" s="70"/>
      <c r="I35" s="70"/>
      <c r="J35" s="70"/>
      <c r="K35" s="70"/>
      <c r="L35" s="70"/>
      <c r="M35" s="70"/>
      <c r="N35" s="73"/>
      <c r="O35" s="25"/>
      <c r="P35" s="19"/>
      <c r="Q35" s="19"/>
      <c r="R35" s="19"/>
      <c r="S35" s="19"/>
      <c r="T35" s="1"/>
      <c r="U35" s="27"/>
      <c r="V35" s="27"/>
      <c r="W35" s="27"/>
      <c r="X35" s="27"/>
      <c r="Y35" s="27"/>
      <c r="Z35" s="28"/>
      <c r="AA35" s="28"/>
      <c r="AB35" s="28"/>
      <c r="AC35" s="28"/>
      <c r="AD35" s="28"/>
      <c r="AE35" s="27"/>
      <c r="AF35" s="27"/>
      <c r="AG35" s="27"/>
      <c r="AH35" s="27"/>
      <c r="AI35" s="27"/>
      <c r="AJ35" s="27"/>
      <c r="AK35" s="5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70">
        <v>2018</v>
      </c>
      <c r="C36" s="71"/>
      <c r="D36" s="72" t="s">
        <v>59</v>
      </c>
      <c r="E36" s="70"/>
      <c r="F36" s="74" t="s">
        <v>49</v>
      </c>
      <c r="G36" s="70"/>
      <c r="H36" s="70"/>
      <c r="I36" s="70"/>
      <c r="J36" s="70"/>
      <c r="K36" s="70"/>
      <c r="L36" s="70"/>
      <c r="M36" s="70"/>
      <c r="N36" s="73"/>
      <c r="O36" s="25">
        <v>0</v>
      </c>
      <c r="P36" s="19"/>
      <c r="Q36" s="19"/>
      <c r="R36" s="19"/>
      <c r="S36" s="19"/>
      <c r="T36" s="1"/>
      <c r="U36" s="27"/>
      <c r="V36" s="27"/>
      <c r="W36" s="27"/>
      <c r="X36" s="27"/>
      <c r="Y36" s="27"/>
      <c r="Z36" s="28"/>
      <c r="AA36" s="28"/>
      <c r="AB36" s="28"/>
      <c r="AC36" s="28"/>
      <c r="AD36" s="28"/>
      <c r="AE36" s="27"/>
      <c r="AF36" s="27"/>
      <c r="AG36" s="27"/>
      <c r="AH36" s="27"/>
      <c r="AI36" s="27"/>
      <c r="AJ36" s="27"/>
      <c r="AK36" s="5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7" t="s">
        <v>9</v>
      </c>
      <c r="C37" s="18"/>
      <c r="D37" s="16"/>
      <c r="E37" s="19">
        <f t="shared" ref="E37:M37" si="3">SUM(E4:E36)</f>
        <v>264</v>
      </c>
      <c r="F37" s="19">
        <f t="shared" si="3"/>
        <v>6</v>
      </c>
      <c r="G37" s="19">
        <f t="shared" si="3"/>
        <v>168</v>
      </c>
      <c r="H37" s="19">
        <f t="shared" si="3"/>
        <v>281</v>
      </c>
      <c r="I37" s="19">
        <f t="shared" si="3"/>
        <v>1207</v>
      </c>
      <c r="J37" s="19">
        <f t="shared" si="3"/>
        <v>147</v>
      </c>
      <c r="K37" s="19">
        <f t="shared" si="3"/>
        <v>420</v>
      </c>
      <c r="L37" s="19">
        <f t="shared" si="3"/>
        <v>466</v>
      </c>
      <c r="M37" s="19">
        <f t="shared" si="3"/>
        <v>174</v>
      </c>
      <c r="N37" s="31">
        <f>PRODUCT(885/O37)</f>
        <v>0.61770542205456558</v>
      </c>
      <c r="O37" s="32">
        <f>SUM(O4:O36)</f>
        <v>1432.7217608943422</v>
      </c>
      <c r="P37" s="19"/>
      <c r="Q37" s="19"/>
      <c r="R37" s="19"/>
      <c r="S37" s="19"/>
      <c r="T37" s="1"/>
      <c r="U37" s="19">
        <f t="shared" ref="U37:AJ37" si="4">SUM(U4:U36)</f>
        <v>9</v>
      </c>
      <c r="V37" s="19">
        <f t="shared" si="4"/>
        <v>1</v>
      </c>
      <c r="W37" s="19">
        <f t="shared" si="4"/>
        <v>4</v>
      </c>
      <c r="X37" s="19">
        <f t="shared" si="4"/>
        <v>9</v>
      </c>
      <c r="Y37" s="19">
        <f t="shared" si="4"/>
        <v>55</v>
      </c>
      <c r="Z37" s="19">
        <f t="shared" si="4"/>
        <v>5</v>
      </c>
      <c r="AA37" s="19">
        <f t="shared" si="4"/>
        <v>0</v>
      </c>
      <c r="AB37" s="19">
        <f t="shared" si="4"/>
        <v>5</v>
      </c>
      <c r="AC37" s="19">
        <f t="shared" si="4"/>
        <v>4</v>
      </c>
      <c r="AD37" s="19">
        <f t="shared" si="4"/>
        <v>21</v>
      </c>
      <c r="AE37" s="19">
        <f t="shared" si="4"/>
        <v>6</v>
      </c>
      <c r="AF37" s="19">
        <f t="shared" si="4"/>
        <v>3</v>
      </c>
      <c r="AG37" s="19">
        <f t="shared" si="4"/>
        <v>1</v>
      </c>
      <c r="AH37" s="19">
        <f t="shared" si="4"/>
        <v>0</v>
      </c>
      <c r="AI37" s="19">
        <f t="shared" si="4"/>
        <v>3</v>
      </c>
      <c r="AJ37" s="19">
        <f t="shared" si="4"/>
        <v>0</v>
      </c>
      <c r="AK37" s="14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29" t="s">
        <v>2</v>
      </c>
      <c r="C38" s="33"/>
      <c r="D38" s="34">
        <f>SUM(F37:H37)+((I37-F37-G37)/3)+(E37/3)+(AE37*25)+(AF37*25)+(AG37*15)+(AH37*25)+(AI37*20)+(AJ37*15)+20</f>
        <v>1207.3333333333333</v>
      </c>
      <c r="E38" s="1"/>
      <c r="F38" s="1"/>
      <c r="G38" s="1"/>
      <c r="H38" s="1"/>
      <c r="I38" s="1"/>
      <c r="J38" s="1"/>
      <c r="K38" s="1"/>
      <c r="L38" s="1"/>
      <c r="M38" s="1"/>
      <c r="N38" s="35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36"/>
      <c r="AJ38" s="1"/>
      <c r="AK38" s="1"/>
      <c r="AL38" s="24"/>
      <c r="AM38" s="9"/>
      <c r="AN38" s="9"/>
      <c r="AO38" s="9"/>
      <c r="AP38" s="9"/>
      <c r="AQ38" s="9"/>
    </row>
    <row r="39" spans="1:43" s="10" customFormat="1" ht="15" customHeight="1" x14ac:dyDescent="0.25">
      <c r="A39" s="1"/>
      <c r="B39" s="1"/>
      <c r="C39" s="1"/>
      <c r="D39" s="25"/>
      <c r="E39" s="1"/>
      <c r="F39" s="1"/>
      <c r="G39" s="1"/>
      <c r="H39" s="1"/>
      <c r="I39" s="1"/>
      <c r="J39" s="1"/>
      <c r="K39" s="1"/>
      <c r="L39" s="1"/>
      <c r="M39" s="1"/>
      <c r="N39" s="35"/>
      <c r="O39" s="37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23" t="s">
        <v>16</v>
      </c>
      <c r="C40" s="40"/>
      <c r="D40" s="40"/>
      <c r="E40" s="19" t="s">
        <v>4</v>
      </c>
      <c r="F40" s="19" t="s">
        <v>13</v>
      </c>
      <c r="G40" s="16" t="s">
        <v>14</v>
      </c>
      <c r="H40" s="19" t="s">
        <v>15</v>
      </c>
      <c r="I40" s="19" t="s">
        <v>3</v>
      </c>
      <c r="J40" s="1"/>
      <c r="K40" s="19" t="s">
        <v>24</v>
      </c>
      <c r="L40" s="19" t="s">
        <v>25</v>
      </c>
      <c r="M40" s="19" t="s">
        <v>26</v>
      </c>
      <c r="N40" s="31" t="s">
        <v>32</v>
      </c>
      <c r="O40" s="25"/>
      <c r="P40" s="41" t="s">
        <v>54</v>
      </c>
      <c r="Q40" s="13"/>
      <c r="R40" s="13"/>
      <c r="S40" s="13"/>
      <c r="T40" s="78"/>
      <c r="U40" s="78"/>
      <c r="V40" s="78"/>
      <c r="W40" s="78"/>
      <c r="X40" s="78"/>
      <c r="Y40" s="13"/>
      <c r="Z40" s="13"/>
      <c r="AA40" s="13"/>
      <c r="AB40" s="13"/>
      <c r="AC40" s="13"/>
      <c r="AD40" s="13"/>
      <c r="AE40" s="13"/>
      <c r="AF40" s="12"/>
      <c r="AG40" s="13"/>
      <c r="AH40" s="13"/>
      <c r="AI40" s="13"/>
      <c r="AJ40" s="13"/>
      <c r="AK40" s="42"/>
      <c r="AL40" s="24"/>
      <c r="AM40" s="9"/>
      <c r="AN40" s="9"/>
      <c r="AO40" s="9"/>
      <c r="AP40" s="9"/>
      <c r="AQ40" s="9"/>
    </row>
    <row r="41" spans="1:43" ht="15" customHeight="1" x14ac:dyDescent="0.2">
      <c r="A41" s="1"/>
      <c r="B41" s="41" t="s">
        <v>17</v>
      </c>
      <c r="C41" s="13"/>
      <c r="D41" s="43"/>
      <c r="E41" s="27">
        <f>PRODUCT(E37)</f>
        <v>264</v>
      </c>
      <c r="F41" s="27">
        <f>PRODUCT(F37)</f>
        <v>6</v>
      </c>
      <c r="G41" s="27">
        <f>PRODUCT(G37)</f>
        <v>168</v>
      </c>
      <c r="H41" s="27">
        <f>PRODUCT(H37)</f>
        <v>281</v>
      </c>
      <c r="I41" s="27">
        <f>PRODUCT(I37)</f>
        <v>1207</v>
      </c>
      <c r="J41" s="1"/>
      <c r="K41" s="44">
        <f>PRODUCT((F41+G41)/E41)</f>
        <v>0.65909090909090906</v>
      </c>
      <c r="L41" s="44">
        <f>PRODUCT(H41/E41)</f>
        <v>1.0643939393939394</v>
      </c>
      <c r="M41" s="44">
        <f>PRODUCT(I41/E41)</f>
        <v>4.5719696969696972</v>
      </c>
      <c r="N41" s="30">
        <f>PRODUCT(N37)</f>
        <v>0.61770542205456558</v>
      </c>
      <c r="O41" s="25">
        <f>PRODUCT(O37)</f>
        <v>1432.7217608943422</v>
      </c>
      <c r="P41" s="161" t="s">
        <v>55</v>
      </c>
      <c r="Q41" s="162"/>
      <c r="R41" s="162"/>
      <c r="S41" s="163" t="s">
        <v>104</v>
      </c>
      <c r="T41" s="163"/>
      <c r="U41" s="163"/>
      <c r="V41" s="163"/>
      <c r="W41" s="163"/>
      <c r="X41" s="163"/>
      <c r="Y41" s="163"/>
      <c r="Z41" s="163"/>
      <c r="AA41" s="163"/>
      <c r="AB41" s="164"/>
      <c r="AC41" s="163"/>
      <c r="AD41" s="165" t="s">
        <v>103</v>
      </c>
      <c r="AE41" s="163"/>
      <c r="AF41" s="163" t="s">
        <v>105</v>
      </c>
      <c r="AG41" s="164"/>
      <c r="AH41" s="163"/>
      <c r="AI41" s="165"/>
      <c r="AJ41" s="165"/>
      <c r="AK41" s="166"/>
      <c r="AL41" s="24"/>
      <c r="AM41" s="9"/>
      <c r="AN41" s="9"/>
      <c r="AO41" s="9"/>
      <c r="AP41" s="9"/>
      <c r="AQ41" s="9"/>
    </row>
    <row r="42" spans="1:43" ht="15" customHeight="1" x14ac:dyDescent="0.2">
      <c r="A42" s="1"/>
      <c r="B42" s="45" t="s">
        <v>18</v>
      </c>
      <c r="C42" s="46"/>
      <c r="D42" s="47"/>
      <c r="E42" s="27">
        <v>9</v>
      </c>
      <c r="F42" s="27">
        <v>1</v>
      </c>
      <c r="G42" s="27">
        <v>4</v>
      </c>
      <c r="H42" s="27">
        <v>9</v>
      </c>
      <c r="I42" s="27">
        <v>55</v>
      </c>
      <c r="J42" s="1"/>
      <c r="K42" s="44">
        <f>PRODUCT((F42+G42)/E42)</f>
        <v>0.55555555555555558</v>
      </c>
      <c r="L42" s="44">
        <f>PRODUCT(H42/E42)</f>
        <v>1</v>
      </c>
      <c r="M42" s="44">
        <f>PRODUCT(I42/E42)</f>
        <v>6.1111111111111107</v>
      </c>
      <c r="N42" s="30">
        <v>0.57899999999999996</v>
      </c>
      <c r="O42" s="25">
        <v>95</v>
      </c>
      <c r="P42" s="167" t="s">
        <v>56</v>
      </c>
      <c r="Q42" s="168"/>
      <c r="R42" s="168"/>
      <c r="S42" s="169" t="s">
        <v>107</v>
      </c>
      <c r="T42" s="169"/>
      <c r="U42" s="169"/>
      <c r="V42" s="169"/>
      <c r="W42" s="169"/>
      <c r="X42" s="169"/>
      <c r="Y42" s="169"/>
      <c r="Z42" s="169"/>
      <c r="AA42" s="169"/>
      <c r="AB42" s="170"/>
      <c r="AC42" s="169"/>
      <c r="AD42" s="171" t="s">
        <v>106</v>
      </c>
      <c r="AE42" s="169"/>
      <c r="AF42" s="169" t="s">
        <v>108</v>
      </c>
      <c r="AG42" s="170"/>
      <c r="AH42" s="169"/>
      <c r="AI42" s="171"/>
      <c r="AJ42" s="171"/>
      <c r="AK42" s="172"/>
      <c r="AL42" s="24"/>
      <c r="AM42" s="9"/>
      <c r="AN42" s="9"/>
      <c r="AO42" s="9"/>
      <c r="AP42" s="9"/>
      <c r="AQ42" s="9"/>
    </row>
    <row r="43" spans="1:43" ht="15" customHeight="1" x14ac:dyDescent="0.2">
      <c r="A43" s="1"/>
      <c r="B43" s="48" t="s">
        <v>19</v>
      </c>
      <c r="C43" s="49"/>
      <c r="D43" s="50"/>
      <c r="E43" s="28">
        <v>5</v>
      </c>
      <c r="F43" s="28">
        <v>0</v>
      </c>
      <c r="G43" s="28">
        <v>5</v>
      </c>
      <c r="H43" s="28">
        <v>4</v>
      </c>
      <c r="I43" s="28">
        <v>21</v>
      </c>
      <c r="J43" s="1"/>
      <c r="K43" s="51">
        <f>PRODUCT((F43+G43)/E43)</f>
        <v>1</v>
      </c>
      <c r="L43" s="51">
        <f>PRODUCT(H43/E43)</f>
        <v>0.8</v>
      </c>
      <c r="M43" s="51">
        <f>PRODUCT(I43/E43)</f>
        <v>4.2</v>
      </c>
      <c r="N43" s="52">
        <v>0.59299999999999997</v>
      </c>
      <c r="O43" s="25">
        <f>PRODUCT(I43/N43)</f>
        <v>35.413153456998316</v>
      </c>
      <c r="P43" s="167" t="s">
        <v>57</v>
      </c>
      <c r="Q43" s="168"/>
      <c r="R43" s="168"/>
      <c r="S43" s="169" t="s">
        <v>107</v>
      </c>
      <c r="T43" s="169"/>
      <c r="U43" s="169"/>
      <c r="V43" s="169"/>
      <c r="W43" s="169"/>
      <c r="X43" s="169"/>
      <c r="Y43" s="169"/>
      <c r="Z43" s="169"/>
      <c r="AA43" s="169"/>
      <c r="AB43" s="170"/>
      <c r="AC43" s="169"/>
      <c r="AD43" s="171" t="s">
        <v>106</v>
      </c>
      <c r="AE43" s="169"/>
      <c r="AF43" s="169" t="s">
        <v>108</v>
      </c>
      <c r="AG43" s="170"/>
      <c r="AH43" s="169"/>
      <c r="AI43" s="171"/>
      <c r="AJ43" s="171"/>
      <c r="AK43" s="172"/>
      <c r="AL43" s="24"/>
      <c r="AM43" s="9"/>
      <c r="AN43" s="9"/>
      <c r="AO43" s="9"/>
      <c r="AP43" s="9"/>
      <c r="AQ43" s="9"/>
    </row>
    <row r="44" spans="1:43" ht="15" customHeight="1" x14ac:dyDescent="0.2">
      <c r="A44" s="1"/>
      <c r="B44" s="53" t="s">
        <v>20</v>
      </c>
      <c r="C44" s="54"/>
      <c r="D44" s="55"/>
      <c r="E44" s="19">
        <f>SUM(E41:E43)</f>
        <v>278</v>
      </c>
      <c r="F44" s="19">
        <f>SUM(F41:F43)</f>
        <v>7</v>
      </c>
      <c r="G44" s="19">
        <f>SUM(G41:G43)</f>
        <v>177</v>
      </c>
      <c r="H44" s="19">
        <f>SUM(H41:H43)</f>
        <v>294</v>
      </c>
      <c r="I44" s="19">
        <f>SUM(I41:I43)</f>
        <v>1283</v>
      </c>
      <c r="J44" s="1"/>
      <c r="K44" s="56">
        <f>PRODUCT((F44+G44)/E44)</f>
        <v>0.66187050359712229</v>
      </c>
      <c r="L44" s="56">
        <f>PRODUCT(H44/E44)</f>
        <v>1.0575539568345325</v>
      </c>
      <c r="M44" s="56">
        <f>PRODUCT(I44/E44)</f>
        <v>4.6151079136690649</v>
      </c>
      <c r="N44" s="31">
        <f>PRODUCT(966/O44)</f>
        <v>0.61798888319301881</v>
      </c>
      <c r="O44" s="25">
        <f>SUM(O41:O43)</f>
        <v>1563.1349143513405</v>
      </c>
      <c r="P44" s="173" t="s">
        <v>58</v>
      </c>
      <c r="Q44" s="174"/>
      <c r="R44" s="174"/>
      <c r="S44" s="175"/>
      <c r="T44" s="175"/>
      <c r="U44" s="175"/>
      <c r="V44" s="175"/>
      <c r="W44" s="175"/>
      <c r="X44" s="175"/>
      <c r="Y44" s="175"/>
      <c r="Z44" s="175"/>
      <c r="AA44" s="175"/>
      <c r="AB44" s="176"/>
      <c r="AC44" s="175"/>
      <c r="AD44" s="177"/>
      <c r="AE44" s="175"/>
      <c r="AF44" s="175"/>
      <c r="AG44" s="176"/>
      <c r="AH44" s="175"/>
      <c r="AI44" s="177"/>
      <c r="AJ44" s="177"/>
      <c r="AK44" s="88"/>
      <c r="AL44" s="24"/>
      <c r="AM44" s="9"/>
      <c r="AN44" s="9"/>
      <c r="AO44" s="9"/>
      <c r="AP44" s="9"/>
      <c r="AQ44" s="9"/>
    </row>
    <row r="45" spans="1:43" ht="15" customHeight="1" x14ac:dyDescent="0.2">
      <c r="A45" s="1"/>
      <c r="B45" s="36"/>
      <c r="C45" s="36"/>
      <c r="D45" s="36"/>
      <c r="E45" s="36"/>
      <c r="F45" s="36"/>
      <c r="G45" s="36"/>
      <c r="H45" s="36"/>
      <c r="I45" s="36"/>
      <c r="J45" s="1"/>
      <c r="K45" s="36"/>
      <c r="L45" s="36"/>
      <c r="M45" s="36"/>
      <c r="N45" s="35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24"/>
      <c r="AM45" s="9"/>
      <c r="AN45" s="9"/>
      <c r="AO45" s="9"/>
      <c r="AP45" s="9"/>
      <c r="AQ45" s="9"/>
    </row>
    <row r="46" spans="1:43" ht="15" customHeight="1" x14ac:dyDescent="0.2">
      <c r="A46" s="1"/>
      <c r="B46" s="1" t="s">
        <v>33</v>
      </c>
      <c r="C46" s="1"/>
      <c r="D46" s="63" t="s">
        <v>46</v>
      </c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43" ht="15" customHeight="1" x14ac:dyDescent="0.25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43" ht="15" customHeight="1" x14ac:dyDescent="0.25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43" ht="15" customHeight="1" x14ac:dyDescent="0.25"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</sheetData>
  <sortState ref="B33:AK34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0" style="114" customWidth="1"/>
    <col min="3" max="3" width="21.42578125" style="76" customWidth="1"/>
    <col min="4" max="4" width="10.5703125" style="115" customWidth="1"/>
    <col min="5" max="5" width="10.28515625" style="115" customWidth="1"/>
    <col min="6" max="6" width="0.5703125" style="37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60" customWidth="1"/>
    <col min="22" max="22" width="11" style="76" customWidth="1"/>
    <col min="23" max="23" width="24.140625" style="115" customWidth="1"/>
    <col min="24" max="24" width="9.42578125" style="76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18" t="s">
        <v>109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51"/>
      <c r="R1" s="151"/>
      <c r="S1" s="151"/>
      <c r="T1" s="151"/>
      <c r="U1" s="151"/>
      <c r="V1" s="79"/>
      <c r="W1" s="80"/>
      <c r="X1" s="65"/>
      <c r="Y1" s="81"/>
      <c r="Z1" s="81"/>
      <c r="AA1" s="81"/>
      <c r="AB1" s="81"/>
      <c r="AC1" s="81"/>
      <c r="AD1" s="81"/>
    </row>
    <row r="2" spans="1:32" x14ac:dyDescent="0.25">
      <c r="A2" s="9"/>
      <c r="B2" s="11" t="s">
        <v>51</v>
      </c>
      <c r="C2" s="4" t="s">
        <v>47</v>
      </c>
      <c r="D2" s="12"/>
      <c r="E2" s="12"/>
      <c r="F2" s="83"/>
      <c r="G2" s="82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82"/>
      <c r="X2" s="42"/>
      <c r="Y2" s="81"/>
      <c r="Z2" s="81"/>
      <c r="AA2" s="81"/>
      <c r="AB2" s="81"/>
      <c r="AC2" s="81"/>
      <c r="AD2" s="81"/>
    </row>
    <row r="3" spans="1:32" x14ac:dyDescent="0.25">
      <c r="A3" s="9"/>
      <c r="B3" s="84" t="s">
        <v>60</v>
      </c>
      <c r="C3" s="23" t="s">
        <v>61</v>
      </c>
      <c r="D3" s="85" t="s">
        <v>62</v>
      </c>
      <c r="E3" s="86" t="s">
        <v>1</v>
      </c>
      <c r="F3" s="25"/>
      <c r="G3" s="87" t="s">
        <v>63</v>
      </c>
      <c r="H3" s="88" t="s">
        <v>64</v>
      </c>
      <c r="I3" s="88" t="s">
        <v>30</v>
      </c>
      <c r="J3" s="18" t="s">
        <v>65</v>
      </c>
      <c r="K3" s="89" t="s">
        <v>66</v>
      </c>
      <c r="L3" s="89" t="s">
        <v>67</v>
      </c>
      <c r="M3" s="87" t="s">
        <v>68</v>
      </c>
      <c r="N3" s="87" t="s">
        <v>29</v>
      </c>
      <c r="O3" s="88" t="s">
        <v>69</v>
      </c>
      <c r="P3" s="87" t="s">
        <v>64</v>
      </c>
      <c r="Q3" s="141" t="s">
        <v>3</v>
      </c>
      <c r="R3" s="141">
        <v>1</v>
      </c>
      <c r="S3" s="141">
        <v>2</v>
      </c>
      <c r="T3" s="141">
        <v>3</v>
      </c>
      <c r="U3" s="141" t="s">
        <v>70</v>
      </c>
      <c r="V3" s="18" t="s">
        <v>21</v>
      </c>
      <c r="W3" s="17" t="s">
        <v>71</v>
      </c>
      <c r="X3" s="17" t="s">
        <v>72</v>
      </c>
      <c r="Y3" s="81"/>
      <c r="Z3" s="81"/>
      <c r="AA3" s="81"/>
      <c r="AB3" s="81"/>
      <c r="AC3" s="81"/>
      <c r="AD3" s="81"/>
    </row>
    <row r="4" spans="1:32" x14ac:dyDescent="0.25">
      <c r="A4" s="117"/>
      <c r="B4" s="90" t="s">
        <v>77</v>
      </c>
      <c r="C4" s="148" t="s">
        <v>78</v>
      </c>
      <c r="D4" s="90" t="s">
        <v>73</v>
      </c>
      <c r="E4" s="149" t="s">
        <v>35</v>
      </c>
      <c r="F4" s="142"/>
      <c r="G4" s="91">
        <v>1</v>
      </c>
      <c r="H4" s="91"/>
      <c r="I4" s="91"/>
      <c r="J4" s="91" t="s">
        <v>82</v>
      </c>
      <c r="K4" s="91">
        <v>4</v>
      </c>
      <c r="L4" s="91"/>
      <c r="M4" s="91">
        <v>1</v>
      </c>
      <c r="N4" s="91"/>
      <c r="O4" s="91">
        <v>1</v>
      </c>
      <c r="P4" s="91"/>
      <c r="Q4" s="92" t="s">
        <v>143</v>
      </c>
      <c r="R4" s="92"/>
      <c r="S4" s="92"/>
      <c r="T4" s="92" t="s">
        <v>136</v>
      </c>
      <c r="U4" s="92" t="s">
        <v>134</v>
      </c>
      <c r="V4" s="150">
        <v>0.42857142857142855</v>
      </c>
      <c r="W4" s="148" t="s">
        <v>75</v>
      </c>
      <c r="X4" s="92" t="s">
        <v>79</v>
      </c>
      <c r="Y4" s="81"/>
      <c r="Z4" s="81"/>
      <c r="AA4" s="81"/>
      <c r="AB4" s="81"/>
      <c r="AC4" s="81"/>
      <c r="AD4" s="81"/>
    </row>
    <row r="5" spans="1:32" x14ac:dyDescent="0.25">
      <c r="A5" s="117"/>
      <c r="B5" s="90" t="s">
        <v>80</v>
      </c>
      <c r="C5" s="148" t="s">
        <v>81</v>
      </c>
      <c r="D5" s="90" t="s">
        <v>73</v>
      </c>
      <c r="E5" s="149" t="s">
        <v>35</v>
      </c>
      <c r="F5" s="142"/>
      <c r="G5" s="91"/>
      <c r="H5" s="91"/>
      <c r="I5" s="91">
        <v>1</v>
      </c>
      <c r="J5" s="91" t="s">
        <v>82</v>
      </c>
      <c r="K5" s="91">
        <v>7</v>
      </c>
      <c r="L5" s="91"/>
      <c r="M5" s="91">
        <v>1</v>
      </c>
      <c r="N5" s="91"/>
      <c r="O5" s="91">
        <v>1</v>
      </c>
      <c r="P5" s="91">
        <v>1</v>
      </c>
      <c r="Q5" s="92" t="s">
        <v>144</v>
      </c>
      <c r="R5" s="92" t="s">
        <v>137</v>
      </c>
      <c r="S5" s="92" t="s">
        <v>137</v>
      </c>
      <c r="T5" s="92" t="s">
        <v>140</v>
      </c>
      <c r="U5" s="92" t="s">
        <v>134</v>
      </c>
      <c r="V5" s="150">
        <v>0.5714285714285714</v>
      </c>
      <c r="W5" s="148" t="s">
        <v>83</v>
      </c>
      <c r="X5" s="92" t="s">
        <v>84</v>
      </c>
      <c r="Y5" s="81"/>
      <c r="Z5" s="81"/>
      <c r="AA5" s="81"/>
      <c r="AB5" s="81"/>
      <c r="AC5" s="81"/>
      <c r="AD5" s="81"/>
    </row>
    <row r="6" spans="1:32" x14ac:dyDescent="0.25">
      <c r="A6" s="117"/>
      <c r="B6" s="90" t="s">
        <v>85</v>
      </c>
      <c r="C6" s="148" t="s">
        <v>86</v>
      </c>
      <c r="D6" s="90" t="s">
        <v>73</v>
      </c>
      <c r="E6" s="149" t="s">
        <v>35</v>
      </c>
      <c r="F6" s="142"/>
      <c r="G6" s="91"/>
      <c r="H6" s="91"/>
      <c r="I6" s="91">
        <v>1</v>
      </c>
      <c r="J6" s="91" t="s">
        <v>74</v>
      </c>
      <c r="K6" s="91">
        <v>7</v>
      </c>
      <c r="L6" s="91"/>
      <c r="M6" s="91">
        <v>1</v>
      </c>
      <c r="N6" s="91"/>
      <c r="O6" s="91"/>
      <c r="P6" s="91">
        <v>2</v>
      </c>
      <c r="Q6" s="92" t="s">
        <v>145</v>
      </c>
      <c r="R6" s="92" t="s">
        <v>137</v>
      </c>
      <c r="S6" s="92" t="s">
        <v>146</v>
      </c>
      <c r="T6" s="92" t="s">
        <v>142</v>
      </c>
      <c r="U6" s="92"/>
      <c r="V6" s="150">
        <v>0.83299999999999996</v>
      </c>
      <c r="W6" s="148" t="s">
        <v>87</v>
      </c>
      <c r="X6" s="92" t="s">
        <v>88</v>
      </c>
      <c r="Y6" s="81"/>
      <c r="Z6" s="81"/>
      <c r="AA6" s="81"/>
      <c r="AB6" s="81"/>
      <c r="AC6" s="81"/>
      <c r="AD6" s="81"/>
    </row>
    <row r="7" spans="1:32" x14ac:dyDescent="0.25">
      <c r="A7" s="117"/>
      <c r="B7" s="90" t="s">
        <v>89</v>
      </c>
      <c r="C7" s="148" t="s">
        <v>90</v>
      </c>
      <c r="D7" s="90" t="s">
        <v>73</v>
      </c>
      <c r="E7" s="149" t="s">
        <v>35</v>
      </c>
      <c r="F7" s="142"/>
      <c r="G7" s="91">
        <v>1</v>
      </c>
      <c r="H7" s="91"/>
      <c r="I7" s="91"/>
      <c r="J7" s="91" t="s">
        <v>74</v>
      </c>
      <c r="K7" s="91">
        <v>9</v>
      </c>
      <c r="L7" s="91"/>
      <c r="M7" s="91">
        <v>1</v>
      </c>
      <c r="N7" s="91"/>
      <c r="O7" s="91"/>
      <c r="P7" s="91"/>
      <c r="Q7" s="92" t="s">
        <v>132</v>
      </c>
      <c r="R7" s="92" t="s">
        <v>132</v>
      </c>
      <c r="S7" s="92"/>
      <c r="T7" s="92"/>
      <c r="U7" s="92"/>
      <c r="V7" s="150">
        <v>0</v>
      </c>
      <c r="W7" s="148" t="s">
        <v>87</v>
      </c>
      <c r="X7" s="92" t="s">
        <v>91</v>
      </c>
      <c r="Y7" s="81"/>
      <c r="Z7" s="81"/>
      <c r="AA7" s="81"/>
      <c r="AB7" s="81"/>
      <c r="AC7" s="81"/>
      <c r="AD7" s="81"/>
    </row>
    <row r="8" spans="1:32" x14ac:dyDescent="0.25">
      <c r="A8" s="117"/>
      <c r="B8" s="90" t="s">
        <v>92</v>
      </c>
      <c r="C8" s="148" t="s">
        <v>93</v>
      </c>
      <c r="D8" s="90" t="s">
        <v>73</v>
      </c>
      <c r="E8" s="149" t="s">
        <v>35</v>
      </c>
      <c r="F8" s="142"/>
      <c r="G8" s="91"/>
      <c r="H8" s="91">
        <v>1</v>
      </c>
      <c r="I8" s="91"/>
      <c r="J8" s="91" t="s">
        <v>74</v>
      </c>
      <c r="K8" s="91">
        <v>7</v>
      </c>
      <c r="L8" s="91"/>
      <c r="M8" s="91">
        <v>1</v>
      </c>
      <c r="N8" s="91"/>
      <c r="O8" s="91">
        <v>1</v>
      </c>
      <c r="P8" s="91"/>
      <c r="Q8" s="92" t="s">
        <v>133</v>
      </c>
      <c r="R8" s="92" t="s">
        <v>132</v>
      </c>
      <c r="S8" s="92"/>
      <c r="T8" s="92"/>
      <c r="U8" s="92" t="s">
        <v>134</v>
      </c>
      <c r="V8" s="150">
        <v>0.25</v>
      </c>
      <c r="W8" s="148" t="s">
        <v>94</v>
      </c>
      <c r="X8" s="92" t="s">
        <v>95</v>
      </c>
      <c r="Y8" s="81"/>
      <c r="Z8" s="81"/>
      <c r="AA8" s="81"/>
      <c r="AB8" s="81"/>
      <c r="AC8" s="81"/>
      <c r="AD8" s="81"/>
    </row>
    <row r="9" spans="1:32" x14ac:dyDescent="0.25">
      <c r="A9" s="117"/>
      <c r="B9" s="90" t="s">
        <v>96</v>
      </c>
      <c r="C9" s="148" t="s">
        <v>97</v>
      </c>
      <c r="D9" s="90" t="s">
        <v>73</v>
      </c>
      <c r="E9" s="149" t="s">
        <v>35</v>
      </c>
      <c r="F9" s="142"/>
      <c r="G9" s="91">
        <v>1</v>
      </c>
      <c r="H9" s="91"/>
      <c r="I9" s="91"/>
      <c r="J9" s="91" t="s">
        <v>74</v>
      </c>
      <c r="K9" s="91">
        <v>9</v>
      </c>
      <c r="L9" s="91" t="s">
        <v>98</v>
      </c>
      <c r="M9" s="91">
        <v>1</v>
      </c>
      <c r="N9" s="91"/>
      <c r="O9" s="91"/>
      <c r="P9" s="91">
        <v>2</v>
      </c>
      <c r="Q9" s="92" t="s">
        <v>135</v>
      </c>
      <c r="R9" s="92" t="s">
        <v>136</v>
      </c>
      <c r="S9" s="92" t="s">
        <v>137</v>
      </c>
      <c r="T9" s="92" t="s">
        <v>137</v>
      </c>
      <c r="U9" s="92"/>
      <c r="V9" s="150">
        <v>0.66666666666666663</v>
      </c>
      <c r="W9" s="148" t="s">
        <v>99</v>
      </c>
      <c r="X9" s="92" t="s">
        <v>100</v>
      </c>
      <c r="Y9" s="81"/>
      <c r="Z9" s="81"/>
      <c r="AA9" s="81"/>
      <c r="AB9" s="81"/>
      <c r="AC9" s="81"/>
      <c r="AD9" s="81"/>
    </row>
    <row r="10" spans="1:32" x14ac:dyDescent="0.25">
      <c r="A10" s="24"/>
      <c r="B10" s="23" t="s">
        <v>9</v>
      </c>
      <c r="C10" s="18"/>
      <c r="D10" s="17"/>
      <c r="E10" s="93"/>
      <c r="F10" s="94"/>
      <c r="G10" s="19">
        <f>SUM(G4:G9)</f>
        <v>3</v>
      </c>
      <c r="H10" s="19">
        <f>SUM(H4:H9)</f>
        <v>1</v>
      </c>
      <c r="I10" s="19">
        <f>SUM(I4:I9)</f>
        <v>2</v>
      </c>
      <c r="J10" s="18"/>
      <c r="K10" s="18"/>
      <c r="L10" s="18"/>
      <c r="M10" s="19">
        <f t="shared" ref="M10:P10" si="0">SUM(M4:M9)</f>
        <v>6</v>
      </c>
      <c r="N10" s="19"/>
      <c r="O10" s="19">
        <f t="shared" si="0"/>
        <v>3</v>
      </c>
      <c r="P10" s="19">
        <f t="shared" si="0"/>
        <v>5</v>
      </c>
      <c r="Q10" s="96" t="s">
        <v>151</v>
      </c>
      <c r="R10" s="96" t="s">
        <v>150</v>
      </c>
      <c r="S10" s="96" t="s">
        <v>149</v>
      </c>
      <c r="T10" s="96" t="s">
        <v>148</v>
      </c>
      <c r="U10" s="96" t="s">
        <v>147</v>
      </c>
      <c r="V10" s="31">
        <v>0.54800000000000004</v>
      </c>
      <c r="W10" s="95"/>
      <c r="X10" s="96"/>
      <c r="Y10" s="81"/>
      <c r="Z10" s="81"/>
      <c r="AA10" s="81"/>
      <c r="AB10" s="81"/>
      <c r="AC10" s="81"/>
      <c r="AD10" s="81"/>
    </row>
    <row r="11" spans="1:32" x14ac:dyDescent="0.25">
      <c r="A11" s="24"/>
      <c r="B11" s="97" t="s">
        <v>76</v>
      </c>
      <c r="C11" s="98" t="s">
        <v>101</v>
      </c>
      <c r="D11" s="99"/>
      <c r="E11" s="100"/>
      <c r="F11" s="101"/>
      <c r="G11" s="102"/>
      <c r="H11" s="102"/>
      <c r="I11" s="102"/>
      <c r="J11" s="103"/>
      <c r="K11" s="103"/>
      <c r="L11" s="103"/>
      <c r="M11" s="102"/>
      <c r="N11" s="102"/>
      <c r="O11" s="102"/>
      <c r="P11" s="102"/>
      <c r="Q11" s="153"/>
      <c r="R11" s="153"/>
      <c r="S11" s="153"/>
      <c r="T11" s="153"/>
      <c r="U11" s="153"/>
      <c r="V11" s="102"/>
      <c r="W11" s="99"/>
      <c r="X11" s="104"/>
      <c r="Y11" s="81"/>
      <c r="Z11" s="81"/>
      <c r="AA11" s="81"/>
      <c r="AB11" s="81"/>
      <c r="AC11" s="81"/>
      <c r="AD11" s="81"/>
    </row>
    <row r="12" spans="1:32" x14ac:dyDescent="0.25">
      <c r="A12" s="24"/>
      <c r="B12" s="105"/>
      <c r="C12" s="106"/>
      <c r="D12" s="106"/>
      <c r="E12" s="119"/>
      <c r="F12" s="119"/>
      <c r="G12" s="108"/>
      <c r="H12" s="109"/>
      <c r="I12" s="107"/>
      <c r="J12" s="109"/>
      <c r="K12" s="107"/>
      <c r="L12" s="109"/>
      <c r="M12" s="107"/>
      <c r="N12" s="107"/>
      <c r="O12" s="107"/>
      <c r="P12" s="107"/>
      <c r="Q12" s="154"/>
      <c r="R12" s="154"/>
      <c r="S12" s="154"/>
      <c r="T12" s="154"/>
      <c r="U12" s="154"/>
      <c r="V12" s="107"/>
      <c r="W12" s="107"/>
      <c r="X12" s="110"/>
      <c r="Y12" s="81"/>
      <c r="Z12" s="81"/>
      <c r="AA12" s="81"/>
      <c r="AB12" s="81"/>
      <c r="AC12" s="81"/>
      <c r="AD12" s="81"/>
    </row>
    <row r="13" spans="1:32" x14ac:dyDescent="0.25">
      <c r="A13" s="9"/>
      <c r="B13" s="84" t="s">
        <v>124</v>
      </c>
      <c r="C13" s="23" t="s">
        <v>61</v>
      </c>
      <c r="D13" s="85" t="s">
        <v>62</v>
      </c>
      <c r="E13" s="86" t="s">
        <v>1</v>
      </c>
      <c r="F13" s="25"/>
      <c r="G13" s="87" t="s">
        <v>63</v>
      </c>
      <c r="H13" s="88" t="s">
        <v>64</v>
      </c>
      <c r="I13" s="88" t="s">
        <v>30</v>
      </c>
      <c r="J13" s="18" t="s">
        <v>65</v>
      </c>
      <c r="K13" s="89" t="s">
        <v>66</v>
      </c>
      <c r="L13" s="89" t="s">
        <v>67</v>
      </c>
      <c r="M13" s="87" t="s">
        <v>68</v>
      </c>
      <c r="N13" s="87" t="s">
        <v>29</v>
      </c>
      <c r="O13" s="88" t="s">
        <v>69</v>
      </c>
      <c r="P13" s="87" t="s">
        <v>64</v>
      </c>
      <c r="Q13" s="141" t="s">
        <v>3</v>
      </c>
      <c r="R13" s="141">
        <v>1</v>
      </c>
      <c r="S13" s="141">
        <v>2</v>
      </c>
      <c r="T13" s="141">
        <v>3</v>
      </c>
      <c r="U13" s="141" t="s">
        <v>70</v>
      </c>
      <c r="V13" s="18" t="s">
        <v>21</v>
      </c>
      <c r="W13" s="17" t="s">
        <v>71</v>
      </c>
      <c r="X13" s="17" t="s">
        <v>72</v>
      </c>
      <c r="Y13" s="81"/>
      <c r="Z13" s="81"/>
      <c r="AA13" s="81"/>
      <c r="AB13" s="81"/>
      <c r="AC13" s="81"/>
      <c r="AD13" s="81"/>
    </row>
    <row r="14" spans="1:32" x14ac:dyDescent="0.25">
      <c r="A14" s="24"/>
      <c r="B14" s="128" t="s">
        <v>129</v>
      </c>
      <c r="C14" s="129" t="s">
        <v>130</v>
      </c>
      <c r="D14" s="130" t="s">
        <v>127</v>
      </c>
      <c r="E14" s="131" t="s">
        <v>35</v>
      </c>
      <c r="F14" s="132"/>
      <c r="G14" s="134"/>
      <c r="H14" s="133"/>
      <c r="I14" s="134">
        <v>1</v>
      </c>
      <c r="J14" s="135"/>
      <c r="K14" s="135"/>
      <c r="L14" s="135"/>
      <c r="M14" s="135">
        <v>1</v>
      </c>
      <c r="N14" s="134"/>
      <c r="O14" s="133"/>
      <c r="P14" s="134">
        <v>1</v>
      </c>
      <c r="Q14" s="155"/>
      <c r="R14" s="155"/>
      <c r="S14" s="155"/>
      <c r="T14" s="155"/>
      <c r="U14" s="155"/>
      <c r="V14" s="136"/>
      <c r="W14" s="137" t="s">
        <v>131</v>
      </c>
      <c r="X14" s="134">
        <v>200</v>
      </c>
      <c r="Y14" s="81"/>
      <c r="Z14" s="81"/>
      <c r="AA14" s="81"/>
      <c r="AB14" s="81"/>
      <c r="AC14" s="81"/>
      <c r="AD14" s="81"/>
    </row>
    <row r="15" spans="1:32" x14ac:dyDescent="0.25">
      <c r="A15" s="24"/>
      <c r="B15" s="128" t="s">
        <v>125</v>
      </c>
      <c r="C15" s="129" t="s">
        <v>126</v>
      </c>
      <c r="D15" s="130" t="s">
        <v>127</v>
      </c>
      <c r="E15" s="138" t="s">
        <v>35</v>
      </c>
      <c r="F15" s="132"/>
      <c r="G15" s="139">
        <v>1</v>
      </c>
      <c r="H15" s="140"/>
      <c r="I15" s="139">
        <v>1</v>
      </c>
      <c r="J15" s="135"/>
      <c r="K15" s="135"/>
      <c r="L15" s="135"/>
      <c r="M15" s="135">
        <v>1</v>
      </c>
      <c r="N15" s="134"/>
      <c r="O15" s="133">
        <v>1</v>
      </c>
      <c r="P15" s="134">
        <v>5</v>
      </c>
      <c r="Q15" s="155"/>
      <c r="R15" s="155"/>
      <c r="S15" s="155"/>
      <c r="T15" s="155"/>
      <c r="U15" s="155"/>
      <c r="V15" s="136"/>
      <c r="W15" s="137" t="s">
        <v>128</v>
      </c>
      <c r="X15" s="134">
        <v>260</v>
      </c>
      <c r="Y15" s="81"/>
      <c r="Z15" s="81"/>
      <c r="AA15" s="81"/>
      <c r="AB15" s="81"/>
      <c r="AC15" s="81"/>
      <c r="AD15" s="81"/>
    </row>
    <row r="16" spans="1:32" s="121" customFormat="1" ht="15" customHeight="1" x14ac:dyDescent="0.2">
      <c r="A16" s="9"/>
      <c r="B16" s="23" t="s">
        <v>9</v>
      </c>
      <c r="C16" s="18"/>
      <c r="D16" s="17"/>
      <c r="E16" s="93"/>
      <c r="F16" s="94"/>
      <c r="G16" s="19">
        <f>SUM(G13:G15)</f>
        <v>1</v>
      </c>
      <c r="H16" s="19"/>
      <c r="I16" s="19">
        <f>SUM(I13:I15)</f>
        <v>2</v>
      </c>
      <c r="J16" s="18"/>
      <c r="K16" s="18"/>
      <c r="L16" s="18"/>
      <c r="M16" s="19">
        <f t="shared" ref="M16" si="1">SUM(M13:M15)</f>
        <v>2</v>
      </c>
      <c r="N16" s="19"/>
      <c r="O16" s="19">
        <v>1</v>
      </c>
      <c r="P16" s="19">
        <v>6</v>
      </c>
      <c r="Q16" s="96"/>
      <c r="R16" s="96"/>
      <c r="S16" s="96"/>
      <c r="T16" s="96"/>
      <c r="U16" s="96"/>
      <c r="V16" s="31"/>
      <c r="W16" s="95"/>
      <c r="X16" s="96"/>
      <c r="Y16" s="25"/>
      <c r="Z16" s="25"/>
      <c r="AA16" s="25"/>
      <c r="AB16" s="25"/>
      <c r="AC16" s="25"/>
      <c r="AD16" s="25"/>
      <c r="AE16" s="25"/>
      <c r="AF16" s="25"/>
    </row>
    <row r="17" spans="1:32" x14ac:dyDescent="0.25">
      <c r="A17" s="24"/>
      <c r="B17" s="105"/>
      <c r="C17" s="106"/>
      <c r="D17" s="106"/>
      <c r="E17" s="119"/>
      <c r="F17" s="119"/>
      <c r="G17" s="108"/>
      <c r="H17" s="109"/>
      <c r="I17" s="107"/>
      <c r="J17" s="109"/>
      <c r="K17" s="107"/>
      <c r="L17" s="109"/>
      <c r="M17" s="107"/>
      <c r="N17" s="107"/>
      <c r="O17" s="107"/>
      <c r="P17" s="107"/>
      <c r="Q17" s="154"/>
      <c r="R17" s="154"/>
      <c r="S17" s="154"/>
      <c r="T17" s="154"/>
      <c r="U17" s="154"/>
      <c r="V17" s="107"/>
      <c r="W17" s="107"/>
      <c r="X17" s="110"/>
      <c r="Y17" s="81"/>
      <c r="Z17" s="81"/>
      <c r="AA17" s="81"/>
      <c r="AB17" s="81"/>
      <c r="AC17" s="81"/>
      <c r="AD17" s="81"/>
    </row>
    <row r="18" spans="1:32" s="113" customFormat="1" ht="18.75" customHeight="1" x14ac:dyDescent="0.2">
      <c r="A18" s="9"/>
      <c r="B18" s="120" t="s">
        <v>110</v>
      </c>
      <c r="C18" s="79"/>
      <c r="D18" s="80"/>
      <c r="E18" s="80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151"/>
      <c r="R18" s="151"/>
      <c r="S18" s="151"/>
      <c r="T18" s="151"/>
      <c r="U18" s="151"/>
      <c r="V18" s="79"/>
      <c r="W18" s="80"/>
      <c r="X18" s="65"/>
      <c r="Y18" s="25"/>
      <c r="Z18" s="25"/>
      <c r="AA18" s="25"/>
      <c r="AB18" s="25"/>
      <c r="AC18" s="25"/>
      <c r="AD18" s="25"/>
      <c r="AE18" s="25"/>
      <c r="AF18" s="25"/>
    </row>
    <row r="19" spans="1:32" s="121" customFormat="1" ht="15" customHeight="1" x14ac:dyDescent="0.2">
      <c r="A19" s="24"/>
      <c r="B19" s="84" t="s">
        <v>60</v>
      </c>
      <c r="C19" s="23" t="s">
        <v>111</v>
      </c>
      <c r="D19" s="85" t="s">
        <v>62</v>
      </c>
      <c r="E19" s="86" t="s">
        <v>1</v>
      </c>
      <c r="F19" s="38"/>
      <c r="G19" s="87" t="s">
        <v>63</v>
      </c>
      <c r="H19" s="88" t="s">
        <v>64</v>
      </c>
      <c r="I19" s="88" t="s">
        <v>30</v>
      </c>
      <c r="J19" s="18" t="s">
        <v>65</v>
      </c>
      <c r="K19" s="89" t="s">
        <v>66</v>
      </c>
      <c r="L19" s="89" t="s">
        <v>67</v>
      </c>
      <c r="M19" s="87" t="s">
        <v>68</v>
      </c>
      <c r="N19" s="87" t="s">
        <v>29</v>
      </c>
      <c r="O19" s="88" t="s">
        <v>69</v>
      </c>
      <c r="P19" s="87" t="s">
        <v>64</v>
      </c>
      <c r="Q19" s="141" t="s">
        <v>3</v>
      </c>
      <c r="R19" s="141">
        <v>1</v>
      </c>
      <c r="S19" s="141">
        <v>2</v>
      </c>
      <c r="T19" s="141">
        <v>3</v>
      </c>
      <c r="U19" s="141" t="s">
        <v>70</v>
      </c>
      <c r="V19" s="18" t="s">
        <v>112</v>
      </c>
      <c r="W19" s="17" t="s">
        <v>71</v>
      </c>
      <c r="X19" s="17" t="s">
        <v>72</v>
      </c>
      <c r="Y19" s="25"/>
      <c r="Z19" s="25"/>
      <c r="AA19" s="25"/>
      <c r="AB19" s="25"/>
      <c r="AC19" s="25"/>
      <c r="AD19" s="25"/>
      <c r="AE19" s="25"/>
      <c r="AF19" s="25"/>
    </row>
    <row r="20" spans="1:32" s="121" customFormat="1" ht="15" customHeight="1" x14ac:dyDescent="0.2">
      <c r="A20" s="24"/>
      <c r="B20" s="122" t="s">
        <v>114</v>
      </c>
      <c r="C20" s="146" t="s">
        <v>115</v>
      </c>
      <c r="D20" s="122" t="s">
        <v>113</v>
      </c>
      <c r="E20" s="122" t="s">
        <v>35</v>
      </c>
      <c r="F20" s="143"/>
      <c r="G20" s="144">
        <v>1</v>
      </c>
      <c r="H20" s="144"/>
      <c r="I20" s="144"/>
      <c r="J20" s="145" t="s">
        <v>138</v>
      </c>
      <c r="K20" s="144">
        <v>9</v>
      </c>
      <c r="L20" s="28"/>
      <c r="M20" s="28">
        <v>1</v>
      </c>
      <c r="N20" s="145"/>
      <c r="O20" s="28"/>
      <c r="P20" s="28"/>
      <c r="Q20" s="145" t="s">
        <v>139</v>
      </c>
      <c r="R20" s="145" t="s">
        <v>140</v>
      </c>
      <c r="S20" s="145" t="s">
        <v>140</v>
      </c>
      <c r="T20" s="145" t="s">
        <v>137</v>
      </c>
      <c r="U20" s="145" t="s">
        <v>132</v>
      </c>
      <c r="V20" s="147">
        <v>0.5</v>
      </c>
      <c r="W20" s="122" t="s">
        <v>116</v>
      </c>
      <c r="X20" s="28">
        <v>515</v>
      </c>
      <c r="Y20" s="25"/>
      <c r="Z20" s="25"/>
      <c r="AA20" s="25"/>
      <c r="AB20" s="25"/>
      <c r="AC20" s="25"/>
      <c r="AD20" s="25"/>
      <c r="AE20" s="25"/>
      <c r="AF20" s="25"/>
    </row>
    <row r="21" spans="1:32" s="121" customFormat="1" ht="15" customHeight="1" x14ac:dyDescent="0.2">
      <c r="A21" s="24"/>
      <c r="B21" s="122" t="s">
        <v>117</v>
      </c>
      <c r="C21" s="146" t="s">
        <v>118</v>
      </c>
      <c r="D21" s="122" t="s">
        <v>113</v>
      </c>
      <c r="E21" s="122" t="s">
        <v>35</v>
      </c>
      <c r="F21" s="143"/>
      <c r="G21" s="144">
        <v>1</v>
      </c>
      <c r="H21" s="144"/>
      <c r="I21" s="144"/>
      <c r="J21" s="145"/>
      <c r="K21" s="144" t="s">
        <v>141</v>
      </c>
      <c r="L21" s="28"/>
      <c r="M21" s="28">
        <v>1</v>
      </c>
      <c r="N21" s="145"/>
      <c r="O21" s="28"/>
      <c r="P21" s="28"/>
      <c r="Q21" s="145" t="s">
        <v>134</v>
      </c>
      <c r="R21" s="145" t="s">
        <v>140</v>
      </c>
      <c r="S21" s="145"/>
      <c r="T21" s="145" t="s">
        <v>132</v>
      </c>
      <c r="U21" s="145"/>
      <c r="V21" s="147">
        <v>0.33333333333333331</v>
      </c>
      <c r="W21" s="122" t="s">
        <v>119</v>
      </c>
      <c r="X21" s="28">
        <v>350</v>
      </c>
      <c r="Y21" s="25"/>
      <c r="Z21" s="25"/>
      <c r="AA21" s="25"/>
      <c r="AB21" s="25"/>
      <c r="AC21" s="25"/>
      <c r="AD21" s="25"/>
      <c r="AE21" s="25"/>
      <c r="AF21" s="25"/>
    </row>
    <row r="22" spans="1:32" s="121" customFormat="1" ht="15" customHeight="1" x14ac:dyDescent="0.2">
      <c r="A22" s="24"/>
      <c r="B22" s="122" t="s">
        <v>120</v>
      </c>
      <c r="C22" s="146" t="s">
        <v>121</v>
      </c>
      <c r="D22" s="122" t="s">
        <v>113</v>
      </c>
      <c r="E22" s="122" t="s">
        <v>35</v>
      </c>
      <c r="F22" s="143"/>
      <c r="G22" s="144"/>
      <c r="H22" s="144"/>
      <c r="I22" s="144">
        <v>1</v>
      </c>
      <c r="J22" s="145" t="s">
        <v>138</v>
      </c>
      <c r="K22" s="144">
        <v>8</v>
      </c>
      <c r="L22" s="28"/>
      <c r="M22" s="28">
        <v>1</v>
      </c>
      <c r="N22" s="145"/>
      <c r="O22" s="28"/>
      <c r="P22" s="28"/>
      <c r="Q22" s="145" t="s">
        <v>142</v>
      </c>
      <c r="R22" s="145"/>
      <c r="S22" s="145" t="s">
        <v>142</v>
      </c>
      <c r="T22" s="145"/>
      <c r="U22" s="145"/>
      <c r="V22" s="147">
        <v>0.66666666666666663</v>
      </c>
      <c r="W22" s="122" t="s">
        <v>122</v>
      </c>
      <c r="X22" s="28">
        <v>643</v>
      </c>
      <c r="Y22" s="25"/>
      <c r="Z22" s="25"/>
      <c r="AA22" s="25"/>
      <c r="AB22" s="25"/>
      <c r="AC22" s="25"/>
      <c r="AD22" s="25"/>
      <c r="AE22" s="25"/>
      <c r="AF22" s="25"/>
    </row>
    <row r="23" spans="1:32" s="121" customFormat="1" ht="15" customHeight="1" x14ac:dyDescent="0.2">
      <c r="A23" s="9"/>
      <c r="B23" s="23" t="s">
        <v>9</v>
      </c>
      <c r="C23" s="18"/>
      <c r="D23" s="17"/>
      <c r="E23" s="93"/>
      <c r="F23" s="38"/>
      <c r="G23" s="19">
        <f>SUM(G20:G22)</f>
        <v>2</v>
      </c>
      <c r="H23" s="19"/>
      <c r="I23" s="19">
        <f>SUM(I20:I22)</f>
        <v>1</v>
      </c>
      <c r="J23" s="18"/>
      <c r="K23" s="18"/>
      <c r="L23" s="18"/>
      <c r="M23" s="19">
        <f t="shared" ref="M23" si="2">SUM(M20:M22)</f>
        <v>3</v>
      </c>
      <c r="N23" s="19"/>
      <c r="O23" s="19"/>
      <c r="P23" s="19"/>
      <c r="Q23" s="96" t="s">
        <v>152</v>
      </c>
      <c r="R23" s="96" t="s">
        <v>136</v>
      </c>
      <c r="S23" s="96" t="s">
        <v>153</v>
      </c>
      <c r="T23" s="96" t="s">
        <v>140</v>
      </c>
      <c r="U23" s="96" t="s">
        <v>132</v>
      </c>
      <c r="V23" s="31">
        <v>0.5</v>
      </c>
      <c r="W23" s="95"/>
      <c r="X23" s="96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23" t="s">
        <v>76</v>
      </c>
      <c r="C24" s="124" t="s">
        <v>123</v>
      </c>
      <c r="D24" s="125"/>
      <c r="E24" s="103"/>
      <c r="F24" s="102"/>
      <c r="G24" s="126"/>
      <c r="H24" s="103"/>
      <c r="I24" s="99"/>
      <c r="J24" s="103"/>
      <c r="K24" s="103"/>
      <c r="L24" s="103"/>
      <c r="M24" s="103"/>
      <c r="N24" s="103"/>
      <c r="O24" s="103"/>
      <c r="P24" s="103"/>
      <c r="Q24" s="156"/>
      <c r="R24" s="157"/>
      <c r="S24" s="156"/>
      <c r="T24" s="156"/>
      <c r="U24" s="156"/>
      <c r="V24" s="103"/>
      <c r="W24" s="124"/>
      <c r="X24" s="104"/>
      <c r="Y24" s="81"/>
      <c r="Z24" s="81"/>
      <c r="AA24" s="81"/>
      <c r="AB24" s="81"/>
      <c r="AC24" s="81"/>
      <c r="AD24" s="81"/>
    </row>
    <row r="25" spans="1:32" x14ac:dyDescent="0.25">
      <c r="A25" s="24"/>
      <c r="B25" s="127"/>
      <c r="C25" s="107"/>
      <c r="D25" s="106"/>
      <c r="E25" s="119"/>
      <c r="F25" s="119"/>
      <c r="G25" s="107"/>
      <c r="H25" s="109"/>
      <c r="I25" s="109"/>
      <c r="J25" s="109"/>
      <c r="K25" s="109"/>
      <c r="L25" s="109"/>
      <c r="M25" s="107"/>
      <c r="N25" s="109"/>
      <c r="O25" s="109"/>
      <c r="P25" s="109"/>
      <c r="Q25" s="158"/>
      <c r="R25" s="154"/>
      <c r="S25" s="158"/>
      <c r="T25" s="158"/>
      <c r="U25" s="158"/>
      <c r="V25" s="109"/>
      <c r="W25" s="107"/>
      <c r="X25" s="110"/>
      <c r="Y25" s="81"/>
      <c r="Z25" s="81"/>
      <c r="AA25" s="81"/>
      <c r="AB25" s="81"/>
      <c r="AC25" s="81"/>
      <c r="AD25" s="81"/>
    </row>
    <row r="26" spans="1:32" x14ac:dyDescent="0.25">
      <c r="A26" s="24"/>
      <c r="B26" s="111"/>
      <c r="C26" s="1"/>
      <c r="D26" s="111"/>
      <c r="E26" s="11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11"/>
      <c r="X26" s="1"/>
      <c r="Y26" s="81"/>
      <c r="Z26" s="81"/>
      <c r="AA26" s="81"/>
      <c r="AB26" s="81"/>
      <c r="AC26" s="81"/>
      <c r="AD26" s="81"/>
    </row>
    <row r="27" spans="1:32" x14ac:dyDescent="0.25">
      <c r="A27" s="24"/>
      <c r="B27" s="111"/>
      <c r="C27" s="1"/>
      <c r="D27" s="111"/>
      <c r="E27" s="11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11"/>
      <c r="X27" s="1"/>
      <c r="Y27" s="81"/>
      <c r="Z27" s="81"/>
      <c r="AA27" s="81"/>
      <c r="AB27" s="81"/>
      <c r="AC27" s="81"/>
      <c r="AD27" s="81"/>
    </row>
    <row r="28" spans="1:32" x14ac:dyDescent="0.25">
      <c r="A28" s="24"/>
      <c r="B28" s="111"/>
      <c r="C28" s="1"/>
      <c r="D28" s="111"/>
      <c r="E28" s="11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11"/>
      <c r="X28" s="1"/>
      <c r="Y28" s="81"/>
      <c r="Z28" s="81"/>
      <c r="AA28" s="81"/>
      <c r="AB28" s="81"/>
      <c r="AC28" s="81"/>
      <c r="AD28" s="81"/>
    </row>
    <row r="29" spans="1:32" x14ac:dyDescent="0.25">
      <c r="A29" s="24"/>
      <c r="B29" s="111"/>
      <c r="C29" s="1"/>
      <c r="D29" s="111"/>
      <c r="E29" s="11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11"/>
      <c r="X29" s="1"/>
      <c r="Y29" s="81"/>
      <c r="Z29" s="81"/>
      <c r="AA29" s="81"/>
      <c r="AB29" s="81"/>
      <c r="AC29" s="81"/>
      <c r="AD29" s="81"/>
    </row>
    <row r="30" spans="1:32" x14ac:dyDescent="0.25">
      <c r="A30" s="24"/>
      <c r="B30" s="111"/>
      <c r="C30" s="1"/>
      <c r="D30" s="111"/>
      <c r="E30" s="11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11"/>
      <c r="X30" s="1"/>
      <c r="Y30" s="81"/>
      <c r="Z30" s="81"/>
      <c r="AA30" s="81"/>
      <c r="AB30" s="81"/>
      <c r="AC30" s="81"/>
      <c r="AD30" s="81"/>
    </row>
    <row r="31" spans="1:32" x14ac:dyDescent="0.25">
      <c r="A31" s="24"/>
      <c r="B31" s="111"/>
      <c r="C31" s="1"/>
      <c r="D31" s="111"/>
      <c r="E31" s="11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11"/>
      <c r="X31" s="1"/>
      <c r="Y31" s="81"/>
      <c r="Z31" s="81"/>
      <c r="AA31" s="81"/>
      <c r="AB31" s="81"/>
      <c r="AC31" s="81"/>
      <c r="AD31" s="81"/>
    </row>
    <row r="32" spans="1:32" x14ac:dyDescent="0.25">
      <c r="A32" s="24"/>
      <c r="B32" s="111"/>
      <c r="C32" s="1"/>
      <c r="D32" s="111"/>
      <c r="E32" s="11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11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111"/>
      <c r="C33" s="1"/>
      <c r="D33" s="111"/>
      <c r="E33" s="11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11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111"/>
      <c r="C34" s="1"/>
      <c r="D34" s="111"/>
      <c r="E34" s="11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11"/>
      <c r="X34" s="1"/>
      <c r="Y34" s="81"/>
      <c r="Z34" s="81"/>
      <c r="AA34" s="81"/>
      <c r="AB34" s="81"/>
      <c r="AC34" s="81"/>
      <c r="AD34" s="81"/>
    </row>
    <row r="35" spans="1:30" x14ac:dyDescent="0.25">
      <c r="A35" s="24"/>
      <c r="B35" s="111"/>
      <c r="C35" s="1"/>
      <c r="D35" s="111"/>
      <c r="E35" s="11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11"/>
      <c r="X35" s="1"/>
      <c r="Y35" s="81"/>
      <c r="Z35" s="81"/>
      <c r="AA35" s="81"/>
      <c r="AB35" s="81"/>
      <c r="AC35" s="81"/>
      <c r="AD35" s="81"/>
    </row>
    <row r="36" spans="1:30" x14ac:dyDescent="0.25">
      <c r="A36" s="24"/>
      <c r="B36" s="111"/>
      <c r="C36" s="1"/>
      <c r="D36" s="111"/>
      <c r="E36" s="11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11"/>
      <c r="X36" s="1"/>
      <c r="Y36" s="81"/>
      <c r="Z36" s="81"/>
      <c r="AA36" s="81"/>
      <c r="AB36" s="81"/>
      <c r="AC36" s="81"/>
      <c r="AD36" s="81"/>
    </row>
    <row r="37" spans="1:30" x14ac:dyDescent="0.25">
      <c r="A37" s="24"/>
      <c r="B37" s="111"/>
      <c r="C37" s="1"/>
      <c r="D37" s="111"/>
      <c r="E37" s="11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11"/>
      <c r="X37" s="1"/>
      <c r="Y37" s="81"/>
      <c r="Z37" s="81"/>
      <c r="AA37" s="81"/>
      <c r="AB37" s="81"/>
      <c r="AC37" s="81"/>
      <c r="AD37" s="81"/>
    </row>
    <row r="38" spans="1:30" x14ac:dyDescent="0.25">
      <c r="A38" s="24"/>
      <c r="B38" s="111"/>
      <c r="C38" s="1"/>
      <c r="D38" s="111"/>
      <c r="E38" s="11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11"/>
      <c r="X38" s="1"/>
      <c r="Y38" s="81"/>
      <c r="Z38" s="81"/>
      <c r="AA38" s="81"/>
      <c r="AB38" s="81"/>
      <c r="AC38" s="81"/>
      <c r="AD38" s="81"/>
    </row>
    <row r="39" spans="1:30" x14ac:dyDescent="0.25">
      <c r="A39" s="24"/>
      <c r="B39" s="111"/>
      <c r="C39" s="1"/>
      <c r="D39" s="111"/>
      <c r="E39" s="11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11"/>
      <c r="X39" s="1"/>
      <c r="Y39" s="81"/>
      <c r="Z39" s="81"/>
      <c r="AA39" s="81"/>
      <c r="AB39" s="81"/>
      <c r="AC39" s="81"/>
      <c r="AD39" s="81"/>
    </row>
    <row r="40" spans="1:30" x14ac:dyDescent="0.25">
      <c r="A40" s="24"/>
      <c r="B40" s="111"/>
      <c r="C40" s="1"/>
      <c r="D40" s="111"/>
      <c r="E40" s="11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11"/>
      <c r="X40" s="1"/>
      <c r="Y40" s="81"/>
      <c r="Z40" s="81"/>
      <c r="AA40" s="81"/>
      <c r="AB40" s="81"/>
      <c r="AC40" s="81"/>
      <c r="AD40" s="81"/>
    </row>
    <row r="41" spans="1:30" x14ac:dyDescent="0.25">
      <c r="A41" s="24"/>
      <c r="B41" s="111"/>
      <c r="C41" s="1"/>
      <c r="D41" s="111"/>
      <c r="E41" s="11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11"/>
      <c r="X41" s="1"/>
      <c r="Y41" s="81"/>
      <c r="Z41" s="81"/>
      <c r="AA41" s="81"/>
      <c r="AB41" s="81"/>
      <c r="AC41" s="81"/>
      <c r="AD41" s="81"/>
    </row>
    <row r="42" spans="1:30" x14ac:dyDescent="0.25">
      <c r="A42" s="24"/>
      <c r="B42" s="111"/>
      <c r="C42" s="1"/>
      <c r="D42" s="111"/>
      <c r="E42" s="11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11"/>
      <c r="X42" s="1"/>
      <c r="Y42" s="81"/>
      <c r="Z42" s="81"/>
      <c r="AA42" s="81"/>
      <c r="AB42" s="81"/>
      <c r="AC42" s="81"/>
      <c r="AD42" s="81"/>
    </row>
    <row r="43" spans="1:30" x14ac:dyDescent="0.25">
      <c r="A43" s="24"/>
      <c r="B43" s="111"/>
      <c r="C43" s="1"/>
      <c r="D43" s="111"/>
      <c r="E43" s="11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11"/>
      <c r="X43" s="1"/>
      <c r="Y43" s="81"/>
      <c r="Z43" s="81"/>
      <c r="AA43" s="81"/>
      <c r="AB43" s="81"/>
      <c r="AC43" s="81"/>
      <c r="AD43" s="81"/>
    </row>
    <row r="44" spans="1:30" x14ac:dyDescent="0.25">
      <c r="A44" s="24"/>
      <c r="B44" s="111"/>
      <c r="C44" s="1"/>
      <c r="D44" s="111"/>
      <c r="E44" s="11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11"/>
      <c r="X44" s="1"/>
      <c r="Y44" s="81"/>
      <c r="Z44" s="81"/>
      <c r="AA44" s="81"/>
      <c r="AB44" s="81"/>
      <c r="AC44" s="81"/>
      <c r="AD44" s="81"/>
    </row>
    <row r="45" spans="1:30" x14ac:dyDescent="0.25">
      <c r="A45" s="24"/>
      <c r="B45" s="111"/>
      <c r="C45" s="1"/>
      <c r="D45" s="111"/>
      <c r="E45" s="11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11"/>
      <c r="X45" s="1"/>
      <c r="Y45" s="81"/>
      <c r="Z45" s="81"/>
      <c r="AA45" s="81"/>
      <c r="AB45" s="81"/>
      <c r="AC45" s="81"/>
      <c r="AD45" s="81"/>
    </row>
    <row r="46" spans="1:30" x14ac:dyDescent="0.25">
      <c r="A46" s="24"/>
      <c r="B46" s="111"/>
      <c r="C46" s="1"/>
      <c r="D46" s="111"/>
      <c r="E46" s="11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11"/>
      <c r="X46" s="1"/>
      <c r="Y46" s="81"/>
      <c r="Z46" s="81"/>
      <c r="AA46" s="81"/>
      <c r="AB46" s="81"/>
      <c r="AC46" s="81"/>
      <c r="AD46" s="81"/>
    </row>
    <row r="47" spans="1:30" x14ac:dyDescent="0.25">
      <c r="A47" s="24"/>
      <c r="B47" s="111"/>
      <c r="C47" s="1"/>
      <c r="D47" s="111"/>
      <c r="E47" s="11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11"/>
      <c r="X47" s="1"/>
      <c r="Y47" s="81"/>
      <c r="Z47" s="81"/>
      <c r="AA47" s="81"/>
      <c r="AB47" s="81"/>
      <c r="AC47" s="81"/>
      <c r="AD47" s="81"/>
    </row>
    <row r="48" spans="1:30" x14ac:dyDescent="0.25">
      <c r="A48" s="24"/>
      <c r="B48" s="111"/>
      <c r="C48" s="1"/>
      <c r="D48" s="111"/>
      <c r="E48" s="11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11"/>
      <c r="X48" s="1"/>
      <c r="Y48" s="81"/>
      <c r="Z48" s="81"/>
      <c r="AA48" s="81"/>
      <c r="AB48" s="81"/>
      <c r="AC48" s="81"/>
      <c r="AD48" s="81"/>
    </row>
    <row r="49" spans="1:30" x14ac:dyDescent="0.25">
      <c r="A49" s="24"/>
      <c r="B49" s="111"/>
      <c r="C49" s="1"/>
      <c r="D49" s="111"/>
      <c r="E49" s="11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11"/>
      <c r="X49" s="1"/>
      <c r="Y49" s="81"/>
      <c r="Z49" s="81"/>
      <c r="AA49" s="81"/>
      <c r="AB49" s="81"/>
      <c r="AC49" s="81"/>
      <c r="AD49" s="81"/>
    </row>
    <row r="50" spans="1:30" x14ac:dyDescent="0.25">
      <c r="A50" s="24"/>
      <c r="B50" s="111"/>
      <c r="C50" s="1"/>
      <c r="D50" s="111"/>
      <c r="E50" s="11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11"/>
      <c r="X50" s="1"/>
      <c r="Y50" s="81"/>
      <c r="Z50" s="81"/>
      <c r="AA50" s="81"/>
      <c r="AB50" s="81"/>
      <c r="AC50" s="81"/>
      <c r="AD50" s="81"/>
    </row>
    <row r="51" spans="1:30" x14ac:dyDescent="0.25">
      <c r="A51" s="24"/>
      <c r="B51" s="111"/>
      <c r="C51" s="1"/>
      <c r="D51" s="111"/>
      <c r="E51" s="11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11"/>
      <c r="X51" s="1"/>
      <c r="Y51" s="81"/>
      <c r="Z51" s="81"/>
      <c r="AA51" s="81"/>
      <c r="AB51" s="81"/>
      <c r="AC51" s="81"/>
      <c r="AD51" s="81"/>
    </row>
    <row r="52" spans="1:30" x14ac:dyDescent="0.25">
      <c r="A52" s="24"/>
      <c r="B52" s="111"/>
      <c r="C52" s="1"/>
      <c r="D52" s="111"/>
      <c r="E52" s="11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11"/>
      <c r="X52" s="1"/>
      <c r="Y52" s="81"/>
      <c r="Z52" s="81"/>
      <c r="AA52" s="81"/>
      <c r="AB52" s="81"/>
      <c r="AC52" s="81"/>
      <c r="AD52" s="81"/>
    </row>
    <row r="53" spans="1:30" x14ac:dyDescent="0.25">
      <c r="A53" s="24"/>
      <c r="B53" s="111"/>
      <c r="C53" s="1"/>
      <c r="D53" s="111"/>
      <c r="E53" s="11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11"/>
      <c r="X53" s="1"/>
      <c r="Y53" s="81"/>
      <c r="Z53" s="81"/>
      <c r="AA53" s="81"/>
      <c r="AB53" s="81"/>
      <c r="AC53" s="81"/>
      <c r="AD53" s="81"/>
    </row>
    <row r="54" spans="1:30" x14ac:dyDescent="0.25">
      <c r="A54" s="24"/>
      <c r="B54" s="111"/>
      <c r="C54" s="1"/>
      <c r="D54" s="111"/>
      <c r="E54" s="11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11"/>
      <c r="X54" s="1"/>
      <c r="Y54" s="81"/>
      <c r="Z54" s="81"/>
      <c r="AA54" s="81"/>
      <c r="AB54" s="81"/>
      <c r="AC54" s="81"/>
      <c r="AD54" s="81"/>
    </row>
    <row r="55" spans="1:30" x14ac:dyDescent="0.25">
      <c r="A55" s="24"/>
      <c r="B55" s="111"/>
      <c r="C55" s="1"/>
      <c r="D55" s="111"/>
      <c r="E55" s="11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11"/>
      <c r="X55" s="1"/>
      <c r="Y55" s="81"/>
      <c r="Z55" s="81"/>
      <c r="AA55" s="81"/>
      <c r="AB55" s="81"/>
      <c r="AC55" s="81"/>
      <c r="AD55" s="81"/>
    </row>
    <row r="56" spans="1:30" x14ac:dyDescent="0.25">
      <c r="A56" s="24"/>
      <c r="B56" s="111"/>
      <c r="C56" s="1"/>
      <c r="D56" s="111"/>
      <c r="E56" s="11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11"/>
      <c r="X56" s="1"/>
      <c r="Y56" s="81"/>
      <c r="Z56" s="81"/>
      <c r="AA56" s="81"/>
      <c r="AB56" s="81"/>
      <c r="AC56" s="81"/>
      <c r="AD56" s="81"/>
    </row>
    <row r="57" spans="1:30" x14ac:dyDescent="0.25">
      <c r="A57" s="24"/>
      <c r="B57" s="111"/>
      <c r="C57" s="1"/>
      <c r="D57" s="111"/>
      <c r="E57" s="11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11"/>
      <c r="X57" s="1"/>
      <c r="Y57" s="81"/>
      <c r="Z57" s="81"/>
      <c r="AA57" s="81"/>
      <c r="AB57" s="81"/>
      <c r="AC57" s="81"/>
      <c r="AD57" s="81"/>
    </row>
    <row r="58" spans="1:30" x14ac:dyDescent="0.25">
      <c r="A58" s="24"/>
      <c r="B58" s="111"/>
      <c r="C58" s="1"/>
      <c r="D58" s="111"/>
      <c r="E58" s="11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11"/>
      <c r="X58" s="1"/>
      <c r="Y58" s="81"/>
      <c r="Z58" s="81"/>
      <c r="AA58" s="81"/>
      <c r="AB58" s="81"/>
      <c r="AC58" s="81"/>
      <c r="AD58" s="81"/>
    </row>
    <row r="59" spans="1:30" x14ac:dyDescent="0.25">
      <c r="A59" s="24"/>
      <c r="B59" s="111"/>
      <c r="C59" s="1"/>
      <c r="D59" s="111"/>
      <c r="E59" s="11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11"/>
      <c r="X59" s="1"/>
      <c r="Y59" s="81"/>
      <c r="Z59" s="81"/>
      <c r="AA59" s="81"/>
      <c r="AB59" s="81"/>
      <c r="AC59" s="81"/>
      <c r="AD59" s="81"/>
    </row>
    <row r="60" spans="1:30" x14ac:dyDescent="0.25">
      <c r="A60" s="24"/>
      <c r="B60" s="111"/>
      <c r="C60" s="1"/>
      <c r="D60" s="111"/>
      <c r="E60" s="11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11"/>
      <c r="X60" s="1"/>
      <c r="Y60" s="81"/>
      <c r="Z60" s="81"/>
      <c r="AA60" s="81"/>
      <c r="AB60" s="81"/>
      <c r="AC60" s="81"/>
      <c r="AD60" s="81"/>
    </row>
    <row r="61" spans="1:30" x14ac:dyDescent="0.25">
      <c r="A61" s="24"/>
      <c r="B61" s="111"/>
      <c r="C61" s="1"/>
      <c r="D61" s="111"/>
      <c r="E61" s="11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11"/>
      <c r="X61" s="1"/>
      <c r="Y61" s="81"/>
      <c r="Z61" s="81"/>
      <c r="AA61" s="81"/>
      <c r="AB61" s="81"/>
      <c r="AC61" s="81"/>
      <c r="AD61" s="81"/>
    </row>
    <row r="62" spans="1:30" x14ac:dyDescent="0.25">
      <c r="A62" s="24"/>
      <c r="B62" s="111"/>
      <c r="C62" s="1"/>
      <c r="D62" s="111"/>
      <c r="E62" s="11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11"/>
      <c r="X62" s="1"/>
      <c r="Y62" s="81"/>
      <c r="Z62" s="81"/>
      <c r="AA62" s="81"/>
      <c r="AB62" s="81"/>
      <c r="AC62" s="81"/>
      <c r="AD62" s="81"/>
    </row>
    <row r="63" spans="1:30" x14ac:dyDescent="0.25">
      <c r="A63" s="24"/>
      <c r="B63" s="111"/>
      <c r="C63" s="1"/>
      <c r="D63" s="111"/>
      <c r="E63" s="11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11"/>
      <c r="X63" s="1"/>
      <c r="Y63" s="81"/>
      <c r="Z63" s="81"/>
      <c r="AA63" s="81"/>
      <c r="AB63" s="81"/>
      <c r="AC63" s="81"/>
      <c r="AD63" s="81"/>
    </row>
    <row r="64" spans="1:30" x14ac:dyDescent="0.25">
      <c r="A64" s="24"/>
      <c r="B64" s="111"/>
      <c r="C64" s="1"/>
      <c r="D64" s="111"/>
      <c r="E64" s="11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11"/>
      <c r="X64" s="1"/>
      <c r="Y64" s="81"/>
      <c r="Z64" s="81"/>
      <c r="AA64" s="81"/>
      <c r="AB64" s="81"/>
      <c r="AC64" s="81"/>
      <c r="AD64" s="81"/>
    </row>
    <row r="65" spans="1:30" x14ac:dyDescent="0.25">
      <c r="A65" s="24"/>
      <c r="B65" s="111"/>
      <c r="C65" s="1"/>
      <c r="D65" s="111"/>
      <c r="E65" s="11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11"/>
      <c r="X65" s="1"/>
      <c r="Y65" s="81"/>
      <c r="Z65" s="81"/>
      <c r="AA65" s="81"/>
      <c r="AB65" s="81"/>
      <c r="AC65" s="81"/>
      <c r="AD65" s="81"/>
    </row>
    <row r="66" spans="1:30" x14ac:dyDescent="0.25">
      <c r="A66" s="24"/>
      <c r="B66" s="111"/>
      <c r="C66" s="1"/>
      <c r="D66" s="111"/>
      <c r="E66" s="11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11"/>
      <c r="X66" s="1"/>
      <c r="Y66" s="81"/>
      <c r="Z66" s="81"/>
      <c r="AA66" s="81"/>
      <c r="AB66" s="81"/>
      <c r="AC66" s="81"/>
      <c r="AD66" s="81"/>
    </row>
    <row r="67" spans="1:30" x14ac:dyDescent="0.25">
      <c r="A67" s="24"/>
      <c r="B67" s="111"/>
      <c r="C67" s="1"/>
      <c r="D67" s="111"/>
      <c r="E67" s="11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11"/>
      <c r="X67" s="1"/>
      <c r="Y67" s="81"/>
      <c r="Z67" s="81"/>
      <c r="AA67" s="81"/>
      <c r="AB67" s="81"/>
      <c r="AC67" s="81"/>
      <c r="AD67" s="81"/>
    </row>
    <row r="68" spans="1:30" x14ac:dyDescent="0.25">
      <c r="A68" s="24"/>
      <c r="B68" s="111"/>
      <c r="C68" s="1"/>
      <c r="D68" s="111"/>
      <c r="E68" s="11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11"/>
      <c r="X68" s="1"/>
      <c r="Y68" s="81"/>
      <c r="Z68" s="81"/>
      <c r="AA68" s="81"/>
      <c r="AB68" s="81"/>
      <c r="AC68" s="81"/>
      <c r="AD68" s="81"/>
    </row>
    <row r="69" spans="1:30" x14ac:dyDescent="0.25">
      <c r="A69" s="24"/>
      <c r="B69" s="111"/>
      <c r="C69" s="1"/>
      <c r="D69" s="111"/>
      <c r="E69" s="11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11"/>
      <c r="X69" s="1"/>
      <c r="Y69" s="81"/>
      <c r="Z69" s="81"/>
      <c r="AA69" s="81"/>
      <c r="AB69" s="81"/>
      <c r="AC69" s="81"/>
      <c r="AD69" s="81"/>
    </row>
    <row r="70" spans="1:30" x14ac:dyDescent="0.25">
      <c r="A70" s="24"/>
      <c r="B70" s="111"/>
      <c r="C70" s="1"/>
      <c r="D70" s="111"/>
      <c r="E70" s="11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11"/>
      <c r="X70" s="1"/>
      <c r="Y70" s="81"/>
      <c r="Z70" s="81"/>
      <c r="AA70" s="81"/>
      <c r="AB70" s="81"/>
      <c r="AC70" s="81"/>
      <c r="AD70" s="81"/>
    </row>
    <row r="71" spans="1:30" x14ac:dyDescent="0.25">
      <c r="A71" s="24"/>
      <c r="B71" s="111"/>
      <c r="C71" s="1"/>
      <c r="D71" s="111"/>
      <c r="E71" s="11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11"/>
      <c r="X71" s="1"/>
      <c r="Y71" s="81"/>
      <c r="Z71" s="81"/>
      <c r="AA71" s="81"/>
      <c r="AB71" s="81"/>
      <c r="AC71" s="81"/>
      <c r="AD71" s="81"/>
    </row>
    <row r="72" spans="1:30" x14ac:dyDescent="0.25">
      <c r="A72" s="24"/>
      <c r="B72" s="111"/>
      <c r="C72" s="1"/>
      <c r="D72" s="111"/>
      <c r="E72" s="11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11"/>
      <c r="X72" s="1"/>
      <c r="Y72" s="81"/>
      <c r="Z72" s="81"/>
      <c r="AA72" s="81"/>
      <c r="AB72" s="81"/>
      <c r="AC72" s="81"/>
      <c r="AD72" s="81"/>
    </row>
    <row r="73" spans="1:30" x14ac:dyDescent="0.25">
      <c r="A73" s="24"/>
      <c r="B73" s="111"/>
      <c r="C73" s="1"/>
      <c r="D73" s="111"/>
      <c r="E73" s="11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11"/>
      <c r="X73" s="1"/>
      <c r="Y73" s="81"/>
      <c r="Z73" s="81"/>
      <c r="AA73" s="81"/>
      <c r="AB73" s="81"/>
      <c r="AC73" s="81"/>
      <c r="AD73" s="81"/>
    </row>
    <row r="74" spans="1:30" x14ac:dyDescent="0.25">
      <c r="A74" s="24"/>
      <c r="B74" s="111"/>
      <c r="C74" s="1"/>
      <c r="D74" s="111"/>
      <c r="E74" s="11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11"/>
      <c r="X74" s="1"/>
      <c r="Y74" s="81"/>
      <c r="Z74" s="81"/>
      <c r="AA74" s="81"/>
      <c r="AB74" s="81"/>
      <c r="AC74" s="81"/>
      <c r="AD74" s="81"/>
    </row>
    <row r="75" spans="1:30" x14ac:dyDescent="0.25">
      <c r="A75" s="24"/>
      <c r="B75" s="111"/>
      <c r="C75" s="1"/>
      <c r="D75" s="111"/>
      <c r="E75" s="11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11"/>
      <c r="X75" s="1"/>
      <c r="Y75" s="81"/>
      <c r="Z75" s="81"/>
      <c r="AA75" s="81"/>
      <c r="AB75" s="81"/>
      <c r="AC75" s="81"/>
      <c r="AD75" s="81"/>
    </row>
    <row r="76" spans="1:30" x14ac:dyDescent="0.25">
      <c r="A76" s="24"/>
      <c r="B76" s="111"/>
      <c r="C76" s="1"/>
      <c r="D76" s="111"/>
      <c r="E76" s="11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11"/>
      <c r="X76" s="1"/>
      <c r="Y76" s="81"/>
      <c r="Z76" s="81"/>
      <c r="AA76" s="81"/>
      <c r="AB76" s="81"/>
      <c r="AC76" s="81"/>
      <c r="AD76" s="81"/>
    </row>
    <row r="77" spans="1:30" x14ac:dyDescent="0.25">
      <c r="A77" s="24"/>
      <c r="B77" s="111"/>
      <c r="C77" s="1"/>
      <c r="D77" s="111"/>
      <c r="E77" s="11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11"/>
      <c r="X77" s="1"/>
      <c r="Y77" s="81"/>
      <c r="Z77" s="81"/>
      <c r="AA77" s="81"/>
      <c r="AB77" s="81"/>
      <c r="AC77" s="81"/>
      <c r="AD77" s="81"/>
    </row>
    <row r="78" spans="1:30" x14ac:dyDescent="0.25">
      <c r="A78" s="24"/>
      <c r="B78" s="111"/>
      <c r="C78" s="1"/>
      <c r="D78" s="111"/>
      <c r="E78" s="11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11"/>
      <c r="X78" s="1"/>
      <c r="Y78" s="81"/>
      <c r="Z78" s="81"/>
      <c r="AA78" s="81"/>
      <c r="AB78" s="81"/>
      <c r="AC78" s="81"/>
      <c r="AD78" s="81"/>
    </row>
    <row r="79" spans="1:30" x14ac:dyDescent="0.25">
      <c r="A79" s="24"/>
      <c r="B79" s="111"/>
      <c r="C79" s="1"/>
      <c r="D79" s="111"/>
      <c r="E79" s="11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11"/>
      <c r="X79" s="1"/>
      <c r="Y79" s="81"/>
      <c r="Z79" s="81"/>
      <c r="AA79" s="81"/>
      <c r="AB79" s="81"/>
      <c r="AC79" s="81"/>
      <c r="AD79" s="81"/>
    </row>
    <row r="80" spans="1:30" x14ac:dyDescent="0.25">
      <c r="A80" s="24"/>
      <c r="B80" s="111"/>
      <c r="C80" s="1"/>
      <c r="D80" s="111"/>
      <c r="E80" s="11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11"/>
      <c r="X80" s="1"/>
      <c r="Y80" s="81"/>
      <c r="Z80" s="81"/>
      <c r="AA80" s="81"/>
      <c r="AB80" s="81"/>
      <c r="AC80" s="81"/>
      <c r="AD80" s="81"/>
    </row>
    <row r="81" spans="1:30" x14ac:dyDescent="0.25">
      <c r="A81" s="24"/>
      <c r="B81" s="111"/>
      <c r="C81" s="1"/>
      <c r="D81" s="111"/>
      <c r="E81" s="11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11"/>
      <c r="X81" s="1"/>
      <c r="Y81" s="81"/>
      <c r="Z81" s="81"/>
      <c r="AA81" s="81"/>
      <c r="AB81" s="81"/>
      <c r="AC81" s="81"/>
      <c r="AD81" s="81"/>
    </row>
    <row r="82" spans="1:30" x14ac:dyDescent="0.25">
      <c r="A82" s="24"/>
      <c r="B82" s="111"/>
      <c r="C82" s="1"/>
      <c r="D82" s="111"/>
      <c r="E82" s="11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11"/>
      <c r="X82" s="1"/>
      <c r="Y82" s="81"/>
      <c r="Z82" s="81"/>
      <c r="AA82" s="81"/>
      <c r="AB82" s="81"/>
      <c r="AC82" s="81"/>
      <c r="AD82" s="81"/>
    </row>
    <row r="83" spans="1:30" x14ac:dyDescent="0.25">
      <c r="A83" s="24"/>
      <c r="B83" s="111"/>
      <c r="C83" s="1"/>
      <c r="D83" s="111"/>
      <c r="E83" s="11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11"/>
      <c r="X83" s="1"/>
      <c r="Y83" s="81"/>
      <c r="Z83" s="81"/>
      <c r="AA83" s="81"/>
      <c r="AB83" s="81"/>
      <c r="AC83" s="81"/>
      <c r="AD83" s="81"/>
    </row>
    <row r="84" spans="1:30" x14ac:dyDescent="0.25">
      <c r="A84" s="24"/>
      <c r="B84" s="111"/>
      <c r="C84" s="1"/>
      <c r="D84" s="111"/>
      <c r="E84" s="11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11"/>
      <c r="X84" s="1"/>
      <c r="Y84" s="81"/>
      <c r="Z84" s="81"/>
      <c r="AA84" s="81"/>
      <c r="AB84" s="81"/>
      <c r="AC84" s="81"/>
      <c r="AD84" s="81"/>
    </row>
    <row r="85" spans="1:30" x14ac:dyDescent="0.25">
      <c r="A85" s="24"/>
      <c r="B85" s="111"/>
      <c r="C85" s="1"/>
      <c r="D85" s="111"/>
      <c r="E85" s="11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9"/>
      <c r="R85" s="159"/>
      <c r="S85" s="159"/>
      <c r="T85" s="159"/>
      <c r="U85" s="159"/>
      <c r="V85" s="1"/>
      <c r="W85" s="111"/>
      <c r="X85" s="1"/>
      <c r="Y85" s="81"/>
      <c r="Z85" s="81"/>
      <c r="AA85" s="81"/>
      <c r="AB85" s="81"/>
      <c r="AC85" s="81"/>
      <c r="AD85" s="81"/>
    </row>
    <row r="86" spans="1:30" x14ac:dyDescent="0.25">
      <c r="A86" s="24"/>
      <c r="B86" s="111"/>
      <c r="C86" s="1"/>
      <c r="D86" s="111"/>
      <c r="E86" s="11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9"/>
      <c r="R86" s="159"/>
      <c r="S86" s="159"/>
      <c r="T86" s="159"/>
      <c r="U86" s="159"/>
      <c r="V86" s="1"/>
      <c r="W86" s="111"/>
      <c r="X86" s="1"/>
      <c r="Y86" s="81"/>
      <c r="Z86" s="81"/>
      <c r="AA86" s="81"/>
      <c r="AB86" s="81"/>
      <c r="AC86" s="81"/>
      <c r="AD86" s="81"/>
    </row>
    <row r="87" spans="1:30" x14ac:dyDescent="0.25">
      <c r="A87" s="24"/>
      <c r="B87" s="111"/>
      <c r="C87" s="1"/>
      <c r="D87" s="111"/>
      <c r="E87" s="11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9"/>
      <c r="R87" s="159"/>
      <c r="S87" s="159"/>
      <c r="T87" s="159"/>
      <c r="U87" s="159"/>
      <c r="V87" s="1"/>
      <c r="W87" s="111"/>
      <c r="X87" s="1"/>
      <c r="Y87" s="81"/>
      <c r="Z87" s="81"/>
      <c r="AA87" s="81"/>
      <c r="AB87" s="81"/>
      <c r="AC87" s="81"/>
      <c r="AD87" s="81"/>
    </row>
    <row r="88" spans="1:30" x14ac:dyDescent="0.25">
      <c r="A88" s="24"/>
      <c r="B88" s="111"/>
      <c r="C88" s="1"/>
      <c r="D88" s="111"/>
      <c r="E88" s="11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9"/>
      <c r="R88" s="159"/>
      <c r="S88" s="159"/>
      <c r="T88" s="159"/>
      <c r="U88" s="159"/>
      <c r="V88" s="1"/>
      <c r="W88" s="111"/>
      <c r="X88" s="1"/>
      <c r="Y88" s="81"/>
      <c r="Z88" s="81"/>
      <c r="AA88" s="81"/>
      <c r="AB88" s="81"/>
      <c r="AC88" s="81"/>
      <c r="AD88" s="81"/>
    </row>
    <row r="89" spans="1:30" x14ac:dyDescent="0.25">
      <c r="A89" s="24"/>
      <c r="B89" s="111"/>
      <c r="C89" s="1"/>
      <c r="D89" s="111"/>
      <c r="E89" s="11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59"/>
      <c r="R89" s="159"/>
      <c r="S89" s="159"/>
      <c r="T89" s="159"/>
      <c r="U89" s="159"/>
      <c r="V89" s="1"/>
      <c r="W89" s="111"/>
      <c r="X89" s="1"/>
      <c r="Y89" s="81"/>
      <c r="Z89" s="81"/>
      <c r="AA89" s="81"/>
      <c r="AB89" s="81"/>
      <c r="AC89" s="81"/>
      <c r="AD89" s="81"/>
    </row>
    <row r="90" spans="1:30" x14ac:dyDescent="0.25">
      <c r="A90" s="24"/>
      <c r="B90" s="111"/>
      <c r="C90" s="1"/>
      <c r="D90" s="111"/>
      <c r="E90" s="112"/>
      <c r="G90" s="1"/>
      <c r="H90" s="38"/>
      <c r="I90" s="1"/>
      <c r="J90" s="25"/>
      <c r="K90" s="25"/>
      <c r="L90" s="25"/>
      <c r="M90" s="1"/>
      <c r="N90" s="1"/>
      <c r="O90" s="1"/>
      <c r="P90" s="1"/>
      <c r="Q90" s="159"/>
      <c r="R90" s="159"/>
      <c r="S90" s="159"/>
      <c r="T90" s="159"/>
      <c r="U90" s="159"/>
      <c r="V90" s="1"/>
      <c r="W90" s="111"/>
      <c r="X90" s="1"/>
      <c r="Y90" s="81"/>
      <c r="Z90" s="81"/>
      <c r="AA90" s="81"/>
      <c r="AB90" s="81"/>
      <c r="AC90" s="81"/>
      <c r="AD90" s="81"/>
    </row>
    <row r="91" spans="1:30" x14ac:dyDescent="0.25">
      <c r="A91" s="24"/>
      <c r="B91" s="111"/>
      <c r="C91" s="1"/>
      <c r="D91" s="111"/>
      <c r="E91" s="112"/>
      <c r="G91" s="1"/>
      <c r="H91" s="38"/>
      <c r="I91" s="1"/>
      <c r="J91" s="25"/>
      <c r="K91" s="25"/>
      <c r="L91" s="25"/>
      <c r="M91" s="1"/>
      <c r="N91" s="1"/>
      <c r="O91" s="1"/>
      <c r="P91" s="1"/>
      <c r="Q91" s="159"/>
      <c r="R91" s="159"/>
      <c r="S91" s="159"/>
      <c r="T91" s="159"/>
      <c r="U91" s="159"/>
      <c r="V91" s="1"/>
      <c r="W91" s="111"/>
      <c r="X91" s="1"/>
      <c r="Y91" s="81"/>
      <c r="Z91" s="81"/>
      <c r="AA91" s="81"/>
      <c r="AB91" s="81"/>
      <c r="AC91" s="81"/>
      <c r="AD91" s="81"/>
    </row>
    <row r="92" spans="1:30" x14ac:dyDescent="0.25">
      <c r="A92" s="24"/>
      <c r="B92" s="111"/>
      <c r="C92" s="1"/>
      <c r="D92" s="111"/>
      <c r="E92" s="112"/>
      <c r="G92" s="1"/>
      <c r="H92" s="38"/>
      <c r="I92" s="1"/>
      <c r="J92" s="25"/>
      <c r="K92" s="25"/>
      <c r="L92" s="25"/>
      <c r="M92" s="1"/>
      <c r="N92" s="1"/>
      <c r="O92" s="1"/>
      <c r="P92" s="1"/>
      <c r="Q92" s="159"/>
      <c r="R92" s="159"/>
      <c r="S92" s="159"/>
      <c r="T92" s="159"/>
      <c r="U92" s="159"/>
      <c r="V92" s="1"/>
      <c r="W92" s="111"/>
      <c r="X92" s="1"/>
      <c r="Y92" s="81"/>
      <c r="Z92" s="81"/>
      <c r="AA92" s="81"/>
      <c r="AB92" s="81"/>
      <c r="AC92" s="81"/>
      <c r="AD92" s="81"/>
    </row>
    <row r="93" spans="1:30" x14ac:dyDescent="0.25">
      <c r="A93" s="24"/>
      <c r="B93" s="111"/>
      <c r="C93" s="1"/>
      <c r="D93" s="111"/>
      <c r="E93" s="112"/>
      <c r="G93" s="1"/>
      <c r="H93" s="38"/>
      <c r="I93" s="1"/>
      <c r="J93" s="25"/>
      <c r="K93" s="25"/>
      <c r="L93" s="25"/>
      <c r="M93" s="1"/>
      <c r="N93" s="1"/>
      <c r="O93" s="1"/>
      <c r="P93" s="1"/>
      <c r="Q93" s="159"/>
      <c r="R93" s="159"/>
      <c r="S93" s="159"/>
      <c r="T93" s="159"/>
      <c r="U93" s="159"/>
      <c r="V93" s="1"/>
      <c r="W93" s="111"/>
      <c r="X93" s="1"/>
      <c r="Y93" s="81"/>
      <c r="Z93" s="81"/>
      <c r="AA93" s="81"/>
      <c r="AB93" s="81"/>
      <c r="AC93" s="81"/>
      <c r="AD93" s="81"/>
    </row>
    <row r="94" spans="1:30" x14ac:dyDescent="0.25">
      <c r="A94" s="24"/>
      <c r="B94" s="111"/>
      <c r="C94" s="1"/>
      <c r="D94" s="111"/>
      <c r="E94" s="112"/>
      <c r="G94" s="1"/>
      <c r="H94" s="38"/>
      <c r="I94" s="1"/>
      <c r="J94" s="25"/>
      <c r="K94" s="25"/>
      <c r="L94" s="25"/>
      <c r="M94" s="1"/>
      <c r="N94" s="1"/>
      <c r="O94" s="1"/>
      <c r="P94" s="1"/>
      <c r="Q94" s="159"/>
      <c r="R94" s="159"/>
      <c r="S94" s="159"/>
      <c r="T94" s="159"/>
      <c r="U94" s="159"/>
      <c r="V94" s="1"/>
      <c r="W94" s="111"/>
      <c r="X94" s="1"/>
      <c r="Y94" s="81"/>
      <c r="Z94" s="81"/>
      <c r="AA94" s="81"/>
      <c r="AB94" s="81"/>
      <c r="AC94" s="81"/>
      <c r="AD94" s="81"/>
    </row>
    <row r="95" spans="1:30" x14ac:dyDescent="0.25">
      <c r="A95" s="24"/>
      <c r="B95" s="111"/>
      <c r="C95" s="1"/>
      <c r="D95" s="111"/>
      <c r="E95" s="112"/>
      <c r="G95" s="1"/>
      <c r="H95" s="38"/>
      <c r="I95" s="1"/>
      <c r="J95" s="25"/>
      <c r="K95" s="25"/>
      <c r="L95" s="25"/>
      <c r="M95" s="1"/>
      <c r="N95" s="1"/>
      <c r="O95" s="1"/>
      <c r="P95" s="1"/>
      <c r="Q95" s="159"/>
      <c r="R95" s="159"/>
      <c r="S95" s="159"/>
      <c r="T95" s="159"/>
      <c r="U95" s="159"/>
      <c r="V95" s="1"/>
      <c r="W95" s="111"/>
      <c r="X95" s="1"/>
      <c r="Y95" s="81"/>
      <c r="Z95" s="81"/>
      <c r="AA95" s="81"/>
      <c r="AB95" s="81"/>
      <c r="AC95" s="81"/>
      <c r="AD95" s="81"/>
    </row>
  </sheetData>
  <sortState ref="B14:X15">
    <sortCondition descending="1"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2020-05-03T10:39:32Z</dcterms:modified>
</cp:coreProperties>
</file>