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AE8" i="1"/>
  <c r="AD8" i="1"/>
  <c r="AC8" i="1"/>
  <c r="AB8" i="1"/>
  <c r="AA8" i="1"/>
  <c r="Z8" i="1"/>
  <c r="Y8" i="1"/>
  <c r="X8" i="1"/>
  <c r="W8" i="1"/>
  <c r="V8" i="1"/>
  <c r="U8" i="1"/>
  <c r="T8" i="1"/>
  <c r="I13" i="1" s="1"/>
  <c r="S8" i="1"/>
  <c r="H13" i="1" s="1"/>
  <c r="L13" i="1" s="1"/>
  <c r="R8" i="1"/>
  <c r="G13" i="1" s="1"/>
  <c r="Q8" i="1"/>
  <c r="F13" i="1" s="1"/>
  <c r="K13" i="1" s="1"/>
  <c r="P8" i="1"/>
  <c r="E13" i="1" s="1"/>
  <c r="M8" i="1"/>
  <c r="L8" i="1"/>
  <c r="K8" i="1"/>
  <c r="J8" i="1"/>
  <c r="I8" i="1"/>
  <c r="O8" i="1" s="1"/>
  <c r="N12" i="1"/>
  <c r="H8" i="1"/>
  <c r="H12" i="1" s="1"/>
  <c r="G8" i="1"/>
  <c r="G12" i="1" s="1"/>
  <c r="G15" i="1" s="1"/>
  <c r="F8" i="1"/>
  <c r="F12" i="1" s="1"/>
  <c r="E8" i="1"/>
  <c r="E12" i="1"/>
  <c r="E15" i="1" s="1"/>
  <c r="D9" i="1"/>
  <c r="K12" i="1" l="1"/>
  <c r="F15" i="1"/>
  <c r="K15" i="1" s="1"/>
  <c r="H15" i="1"/>
  <c r="L15" i="1" s="1"/>
  <c r="L12" i="1"/>
  <c r="M13" i="1"/>
  <c r="O13" i="1"/>
  <c r="I12" i="1"/>
  <c r="O12" i="1" l="1"/>
  <c r="O15" i="1" s="1"/>
  <c r="M12" i="1"/>
  <c r="I15" i="1"/>
  <c r="N15" i="1" l="1"/>
  <c r="M15" i="1"/>
</calcChain>
</file>

<file path=xl/sharedStrings.xml><?xml version="1.0" encoding="utf-8"?>
<sst xmlns="http://schemas.openxmlformats.org/spreadsheetml/2006/main" count="83" uniqueCount="63">
  <si>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</si>
  <si>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</si>
  <si>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</si>
  <si>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</si>
  <si>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</si>
  <si>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</si>
  <si>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</si>
  <si>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</si>
  <si>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</si>
  <si>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</si>
  <si>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</si>
  <si>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</si>
  <si>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</si>
  <si>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</si>
  <si>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</si>
  <si>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</si>
  <si>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</si>
  <si>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</si>
  <si>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</si>
  <si>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</si>
  <si>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</si>
  <si>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</si>
  <si>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</si>
  <si>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</si>
  <si>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</si>
  <si>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</si>
  <si>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</si>
  <si>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</si>
  <si>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</si>
  <si>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</si>
  <si>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</si>
  <si>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</si>
  <si>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</si>
  <si>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</si>
  <si>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</si>
  <si>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</si>
  <si>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</si>
  <si>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</si>
  <si>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</si>
  <si>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</si>
  <si>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</si>
  <si>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Jenna Jokela</t>
  </si>
  <si>
    <t>Pesäkarhut</t>
  </si>
  <si>
    <t>3.</t>
  </si>
  <si>
    <t>8.4.1990</t>
  </si>
  <si>
    <t>play off</t>
  </si>
  <si>
    <t>Pesäkarhut  2</t>
  </si>
  <si>
    <t>ykköspesis</t>
  </si>
  <si>
    <t>UPV</t>
  </si>
  <si>
    <t>suomensarja</t>
  </si>
  <si>
    <t>24.05. 2006  Pesäkarhut - Pesä Ysit  2-0  (2-1, 4-1)</t>
  </si>
  <si>
    <t>2.  ottelu</t>
  </si>
  <si>
    <t>28.05. 2006  PeTo-Jussit - Pesäkarhut  0-2  (1-3, 3-7)</t>
  </si>
  <si>
    <t>28.06. 2006  Fera - Pesäkarhut  1-2  (5-6, 6-1, 0-0, 0-3)</t>
  </si>
  <si>
    <t>7.  ottelu</t>
  </si>
  <si>
    <t>12.08. 2006  Pesäkarhut - Fera  1-0  (2-2, 3-2)</t>
  </si>
  <si>
    <t>8.  ottelu</t>
  </si>
  <si>
    <t xml:space="preserve">  16 v   1 kk 16 pv</t>
  </si>
  <si>
    <t xml:space="preserve">  16 v   1 kk 20 pv</t>
  </si>
  <si>
    <t xml:space="preserve">  16 v   2 kk 20 pv</t>
  </si>
  <si>
    <t xml:space="preserve">  16 v   4 kk   4 pv</t>
  </si>
  <si>
    <t>UPV = Ulvilan Pesä-Veikot  (1957)</t>
  </si>
  <si>
    <t>Pesäkarhut = Pesäkarhut, Pori  (1985)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</si>
</sst>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4.855468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2004</v>
      </c>
      <c r="C4" s="87"/>
      <c r="D4" s="88" t="s">
        <v>48</v>
      </c>
      <c r="E4" s="87"/>
      <c r="F4" s="89" t="s">
        <v>49</v>
      </c>
      <c r="G4" s="87"/>
      <c r="H4" s="87"/>
      <c r="I4" s="87"/>
      <c r="J4" s="87"/>
      <c r="K4" s="87"/>
      <c r="L4" s="87"/>
      <c r="M4" s="87"/>
      <c r="N4" s="90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2005</v>
      </c>
      <c r="C5" s="87"/>
      <c r="D5" s="88" t="s">
        <v>48</v>
      </c>
      <c r="E5" s="87"/>
      <c r="F5" s="89" t="s">
        <v>49</v>
      </c>
      <c r="G5" s="87"/>
      <c r="H5" s="87"/>
      <c r="I5" s="87"/>
      <c r="J5" s="87"/>
      <c r="K5" s="87"/>
      <c r="L5" s="87"/>
      <c r="M5" s="87"/>
      <c r="N5" s="90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2006</v>
      </c>
      <c r="C6" s="81"/>
      <c r="D6" s="82" t="s">
        <v>46</v>
      </c>
      <c r="E6" s="81"/>
      <c r="F6" s="84" t="s">
        <v>47</v>
      </c>
      <c r="G6" s="86"/>
      <c r="H6" s="85"/>
      <c r="I6" s="81"/>
      <c r="J6" s="81"/>
      <c r="K6" s="81"/>
      <c r="L6" s="81"/>
      <c r="M6" s="81"/>
      <c r="N6" s="8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2006</v>
      </c>
      <c r="C7" s="27" t="s">
        <v>43</v>
      </c>
      <c r="D7" s="28" t="s">
        <v>42</v>
      </c>
      <c r="E7" s="27">
        <v>7</v>
      </c>
      <c r="F7" s="27">
        <v>0</v>
      </c>
      <c r="G7" s="27">
        <v>1</v>
      </c>
      <c r="H7" s="27">
        <v>9</v>
      </c>
      <c r="I7" s="27">
        <v>21</v>
      </c>
      <c r="J7" s="27">
        <v>16</v>
      </c>
      <c r="K7" s="27">
        <v>2</v>
      </c>
      <c r="L7" s="27">
        <v>2</v>
      </c>
      <c r="M7" s="27">
        <v>1</v>
      </c>
      <c r="N7" s="29">
        <v>0.63600000000000001</v>
      </c>
      <c r="O7" s="25">
        <f>PRODUCT(I7/N7)</f>
        <v>33.018867924528301</v>
      </c>
      <c r="P7" s="27">
        <v>10</v>
      </c>
      <c r="Q7" s="27">
        <v>1</v>
      </c>
      <c r="R7" s="27">
        <v>1</v>
      </c>
      <c r="S7" s="27">
        <v>21</v>
      </c>
      <c r="T7" s="27">
        <v>45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>
        <v>1</v>
      </c>
      <c r="AF7" s="14" t="s">
        <v>45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SUM(E6:E7)</f>
        <v>7</v>
      </c>
      <c r="F8" s="19">
        <f t="shared" si="0"/>
        <v>0</v>
      </c>
      <c r="G8" s="19">
        <f t="shared" si="0"/>
        <v>1</v>
      </c>
      <c r="H8" s="19">
        <f t="shared" si="0"/>
        <v>9</v>
      </c>
      <c r="I8" s="19">
        <f t="shared" si="0"/>
        <v>21</v>
      </c>
      <c r="J8" s="19">
        <f t="shared" si="0"/>
        <v>16</v>
      </c>
      <c r="K8" s="19">
        <f t="shared" si="0"/>
        <v>2</v>
      </c>
      <c r="L8" s="19">
        <f t="shared" si="0"/>
        <v>2</v>
      </c>
      <c r="M8" s="19">
        <f t="shared" si="0"/>
        <v>1</v>
      </c>
      <c r="N8" s="31">
        <v>0.63600000000000001</v>
      </c>
      <c r="O8" s="25">
        <f>PRODUCT(I8/N8)</f>
        <v>33.018867924528301</v>
      </c>
      <c r="P8" s="19">
        <f t="shared" ref="P8:AE8" si="1">SUM(P6:P7)</f>
        <v>10</v>
      </c>
      <c r="Q8" s="19">
        <f t="shared" si="1"/>
        <v>1</v>
      </c>
      <c r="R8" s="19">
        <f t="shared" si="1"/>
        <v>1</v>
      </c>
      <c r="S8" s="19">
        <f t="shared" si="1"/>
        <v>21</v>
      </c>
      <c r="T8" s="19">
        <f t="shared" si="1"/>
        <v>45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2"/>
      <c r="D9" s="33">
        <f>SUM(F8:H8)+((I8-F8-G8)/3)+(E8/3)+(Z8*25)+(AA8*25)+(AB8*10)+(AC8*25)+(AD8*20)+(AE8*15)-15</f>
        <v>19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35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38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39"/>
      <c r="D11" s="39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38</v>
      </c>
      <c r="O11" s="25"/>
      <c r="P11" s="40" t="s">
        <v>33</v>
      </c>
      <c r="Q11" s="13"/>
      <c r="R11" s="13"/>
      <c r="S11" s="13"/>
      <c r="T11" s="41"/>
      <c r="U11" s="41"/>
      <c r="V11" s="41"/>
      <c r="W11" s="41"/>
      <c r="X11" s="41"/>
      <c r="Y11" s="13"/>
      <c r="Z11" s="13"/>
      <c r="AA11" s="13"/>
      <c r="AB11" s="12"/>
      <c r="AC11" s="13"/>
      <c r="AD11" s="13"/>
      <c r="AE11" s="13"/>
      <c r="AF11" s="4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0" t="s">
        <v>17</v>
      </c>
      <c r="C12" s="13"/>
      <c r="D12" s="43"/>
      <c r="E12" s="27">
        <f>PRODUCT(E8)</f>
        <v>7</v>
      </c>
      <c r="F12" s="27">
        <f>PRODUCT(F8)</f>
        <v>0</v>
      </c>
      <c r="G12" s="27">
        <f>PRODUCT(G8)</f>
        <v>1</v>
      </c>
      <c r="H12" s="27">
        <f>PRODUCT(H8)</f>
        <v>9</v>
      </c>
      <c r="I12" s="27">
        <f>PRODUCT(I8)</f>
        <v>21</v>
      </c>
      <c r="J12" s="1"/>
      <c r="K12" s="44">
        <f>PRODUCT((F12+G12)/E12)</f>
        <v>0.14285714285714285</v>
      </c>
      <c r="L12" s="44">
        <f>PRODUCT(H12/E12)</f>
        <v>1.2857142857142858</v>
      </c>
      <c r="M12" s="44">
        <f>PRODUCT(I12/E12)</f>
        <v>3</v>
      </c>
      <c r="N12" s="29">
        <f>PRODUCT(N8)</f>
        <v>0.63600000000000001</v>
      </c>
      <c r="O12" s="25">
        <f>PRODUCT(I12/N12)</f>
        <v>33.018867924528301</v>
      </c>
      <c r="P12" s="45" t="s">
        <v>34</v>
      </c>
      <c r="Q12" s="46"/>
      <c r="R12" s="46"/>
      <c r="S12" s="47" t="s">
        <v>50</v>
      </c>
      <c r="T12" s="47"/>
      <c r="U12" s="47"/>
      <c r="V12" s="47"/>
      <c r="W12" s="47"/>
      <c r="X12" s="47"/>
      <c r="Y12" s="47"/>
      <c r="Z12" s="47"/>
      <c r="AA12" s="47"/>
      <c r="AB12" s="48"/>
      <c r="AC12" s="47"/>
      <c r="AD12" s="49" t="s">
        <v>39</v>
      </c>
      <c r="AE12" s="49"/>
      <c r="AF12" s="50" t="s">
        <v>57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1" t="s">
        <v>18</v>
      </c>
      <c r="C13" s="52"/>
      <c r="D13" s="53"/>
      <c r="E13" s="27">
        <f>PRODUCT(P8)</f>
        <v>10</v>
      </c>
      <c r="F13" s="27">
        <f>PRODUCT(Q8)</f>
        <v>1</v>
      </c>
      <c r="G13" s="27">
        <f>PRODUCT(R8)</f>
        <v>1</v>
      </c>
      <c r="H13" s="27">
        <f>PRODUCT(S8)</f>
        <v>21</v>
      </c>
      <c r="I13" s="27">
        <f>PRODUCT(T8)</f>
        <v>45</v>
      </c>
      <c r="J13" s="1"/>
      <c r="K13" s="44">
        <f>PRODUCT((F13+G13)/E13)</f>
        <v>0.2</v>
      </c>
      <c r="L13" s="44">
        <f>PRODUCT(H13/E13)</f>
        <v>2.1</v>
      </c>
      <c r="M13" s="44">
        <f>PRODUCT(I13/E13)</f>
        <v>4.5</v>
      </c>
      <c r="N13" s="29">
        <v>0.76300000000000001</v>
      </c>
      <c r="O13" s="25">
        <f>PRODUCT(I13/N13)</f>
        <v>58.977719528178241</v>
      </c>
      <c r="P13" s="54" t="s">
        <v>35</v>
      </c>
      <c r="Q13" s="55"/>
      <c r="R13" s="55"/>
      <c r="S13" s="56" t="s">
        <v>53</v>
      </c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8" t="s">
        <v>54</v>
      </c>
      <c r="AE13" s="58"/>
      <c r="AF13" s="59" t="s">
        <v>59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0" t="s">
        <v>19</v>
      </c>
      <c r="C14" s="61"/>
      <c r="D14" s="62"/>
      <c r="E14" s="30"/>
      <c r="F14" s="30"/>
      <c r="G14" s="30"/>
      <c r="H14" s="30"/>
      <c r="I14" s="30"/>
      <c r="J14" s="1"/>
      <c r="K14" s="63"/>
      <c r="L14" s="63"/>
      <c r="M14" s="63"/>
      <c r="N14" s="64"/>
      <c r="O14" s="25"/>
      <c r="P14" s="54" t="s">
        <v>36</v>
      </c>
      <c r="Q14" s="55"/>
      <c r="R14" s="55"/>
      <c r="S14" s="56" t="s">
        <v>52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51</v>
      </c>
      <c r="AE14" s="58"/>
      <c r="AF14" s="59" t="s">
        <v>58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5" t="s">
        <v>20</v>
      </c>
      <c r="C15" s="66"/>
      <c r="D15" s="67"/>
      <c r="E15" s="19">
        <f>SUM(E12:E14)</f>
        <v>17</v>
      </c>
      <c r="F15" s="19">
        <f>SUM(F12:F14)</f>
        <v>1</v>
      </c>
      <c r="G15" s="19">
        <f>SUM(G12:G14)</f>
        <v>2</v>
      </c>
      <c r="H15" s="19">
        <f>SUM(H12:H14)</f>
        <v>30</v>
      </c>
      <c r="I15" s="19">
        <f>SUM(I12:I14)</f>
        <v>66</v>
      </c>
      <c r="J15" s="1"/>
      <c r="K15" s="68">
        <f>PRODUCT((F15+G15)/E15)</f>
        <v>0.17647058823529413</v>
      </c>
      <c r="L15" s="68">
        <f>PRODUCT(H15/E15)</f>
        <v>1.7647058823529411</v>
      </c>
      <c r="M15" s="68">
        <f>PRODUCT(I15/E15)</f>
        <v>3.8823529411764706</v>
      </c>
      <c r="N15" s="31">
        <f>PRODUCT(I15/O15)</f>
        <v>0.71741791546267064</v>
      </c>
      <c r="O15" s="25">
        <f>SUM(O12:O14)</f>
        <v>91.996587452706535</v>
      </c>
      <c r="P15" s="69" t="s">
        <v>37</v>
      </c>
      <c r="Q15" s="70"/>
      <c r="R15" s="70"/>
      <c r="S15" s="71" t="s">
        <v>55</v>
      </c>
      <c r="T15" s="71"/>
      <c r="U15" s="71"/>
      <c r="V15" s="71"/>
      <c r="W15" s="71"/>
      <c r="X15" s="71"/>
      <c r="Y15" s="71"/>
      <c r="Z15" s="71"/>
      <c r="AA15" s="71"/>
      <c r="AB15" s="72"/>
      <c r="AC15" s="71"/>
      <c r="AD15" s="73" t="s">
        <v>56</v>
      </c>
      <c r="AE15" s="73"/>
      <c r="AF15" s="74" t="s">
        <v>60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40</v>
      </c>
      <c r="C17" s="1"/>
      <c r="D17" s="1" t="s">
        <v>61</v>
      </c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62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s="77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6"/>
      <c r="N22" s="76"/>
      <c r="O22" s="25"/>
      <c r="P22" s="1"/>
      <c r="Q22" s="37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s="7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s="7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7"/>
      <c r="R24" s="1"/>
      <c r="S24" s="1"/>
      <c r="T24" s="25"/>
      <c r="U24" s="25"/>
      <c r="V24" s="75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5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5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6"/>
      <c r="N28" s="34"/>
      <c r="O28" s="25"/>
      <c r="P28" s="1"/>
      <c r="Q28" s="37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5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7"/>
      <c r="R45" s="1"/>
      <c r="S45" s="1"/>
      <c r="T45" s="25"/>
      <c r="U45" s="25"/>
      <c r="V45" s="75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75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75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7"/>
      <c r="R48" s="1"/>
      <c r="S48" s="1"/>
      <c r="T48" s="25"/>
      <c r="U48" s="25"/>
      <c r="V48" s="75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7"/>
      <c r="R49" s="1"/>
      <c r="S49" s="1"/>
      <c r="T49" s="25"/>
      <c r="U49" s="25"/>
      <c r="V49" s="75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7"/>
      <c r="R50" s="1"/>
      <c r="S50" s="1"/>
      <c r="T50" s="25"/>
      <c r="U50" s="25"/>
      <c r="V50" s="75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7"/>
      <c r="R51" s="1"/>
      <c r="S51" s="1"/>
      <c r="T51" s="25"/>
      <c r="U51" s="25"/>
      <c r="V51" s="75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7"/>
      <c r="R52" s="1"/>
      <c r="S52" s="1"/>
      <c r="T52" s="25"/>
      <c r="U52" s="25"/>
      <c r="V52" s="75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7"/>
      <c r="R53" s="1"/>
      <c r="S53" s="1"/>
      <c r="T53" s="25"/>
      <c r="U53" s="25"/>
      <c r="V53" s="75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7"/>
      <c r="R54" s="1"/>
      <c r="S54" s="1"/>
      <c r="T54" s="25"/>
      <c r="U54" s="25"/>
      <c r="V54" s="75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2019-01-23T12:00:34Z</dcterms:modified>
</cp:coreProperties>
</file>