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O4" i="1"/>
  <c r="O11" i="1"/>
  <c r="O17" i="1" s="1"/>
  <c r="O21" i="1" s="1"/>
  <c r="O24" i="1" s="1"/>
  <c r="AE17" i="1"/>
  <c r="AD17" i="1"/>
  <c r="AC17" i="1"/>
  <c r="AB17" i="1"/>
  <c r="AA17" i="1"/>
  <c r="Z17" i="1"/>
  <c r="Y17" i="1"/>
  <c r="I23" i="1" s="1"/>
  <c r="X17" i="1"/>
  <c r="H23" i="1" s="1"/>
  <c r="W17" i="1"/>
  <c r="G23" i="1"/>
  <c r="V17" i="1"/>
  <c r="F23" i="1"/>
  <c r="U17" i="1"/>
  <c r="E23" i="1" s="1"/>
  <c r="T17" i="1"/>
  <c r="I22" i="1" s="1"/>
  <c r="S17" i="1"/>
  <c r="H22" i="1" s="1"/>
  <c r="R17" i="1"/>
  <c r="G22" i="1" s="1"/>
  <c r="Q17" i="1"/>
  <c r="F22" i="1" s="1"/>
  <c r="P17" i="1"/>
  <c r="E22" i="1" s="1"/>
  <c r="M17" i="1"/>
  <c r="L17" i="1"/>
  <c r="K17" i="1"/>
  <c r="J17" i="1"/>
  <c r="I17" i="1"/>
  <c r="N17" i="1" s="1"/>
  <c r="N21" i="1" s="1"/>
  <c r="H17" i="1"/>
  <c r="H21" i="1" s="1"/>
  <c r="L21" i="1" s="1"/>
  <c r="G17" i="1"/>
  <c r="G21" i="1" s="1"/>
  <c r="F17" i="1"/>
  <c r="D18" i="1" s="1"/>
  <c r="E17" i="1"/>
  <c r="E21" i="1" s="1"/>
  <c r="F21" i="1"/>
  <c r="K21" i="1" s="1"/>
  <c r="I21" i="1"/>
  <c r="M21" i="1" s="1"/>
  <c r="G24" i="1" l="1"/>
  <c r="E24" i="1"/>
  <c r="M22" i="1"/>
  <c r="I24" i="1"/>
  <c r="M24" i="1" s="1"/>
  <c r="K23" i="1"/>
  <c r="L23" i="1"/>
  <c r="K22" i="1"/>
  <c r="F24" i="1"/>
  <c r="L22" i="1"/>
  <c r="H24" i="1"/>
  <c r="L24" i="1" s="1"/>
  <c r="M23" i="1"/>
  <c r="K24" i="1" l="1"/>
</calcChain>
</file>

<file path=xl/sharedStrings.xml><?xml version="1.0" encoding="utf-8"?>
<sst xmlns="http://schemas.openxmlformats.org/spreadsheetml/2006/main" count="100" uniqueCount="71">
  <si>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</si>
  <si>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</si>
  <si>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</si>
  <si>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</si>
  <si>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</si>
  <si>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</si>
  <si>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</si>
  <si>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</si>
  <si>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</si>
  <si>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</si>
  <si>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</si>
  <si>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</si>
  <si>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</si>
  <si>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</si>
  <si>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</si>
  <si>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</si>
  <si>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</si>
  <si>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</si>
  <si>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</si>
  <si>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</si>
  <si>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</si>
  <si>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</si>
  <si>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</si>
  <si>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</si>
  <si>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</si>
  <si>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</si>
  <si>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</si>
  <si>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</si>
  <si>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</si>
  <si>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</si>
  <si>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</si>
  <si>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</si>
  <si>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</si>
  <si>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</si>
  <si>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</si>
  <si>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</si>
  <si>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</si>
  <si>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</si>
  <si>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</si>
  <si>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</si>
  <si>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</si>
  <si>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Tarja Kanervisto</t>
  </si>
  <si>
    <t>Fera</t>
  </si>
  <si>
    <t>Manse PP</t>
  </si>
  <si>
    <t>9.</t>
  </si>
  <si>
    <t>10.</t>
  </si>
  <si>
    <t>11.</t>
  </si>
  <si>
    <t>12.</t>
  </si>
  <si>
    <t>7.</t>
  </si>
  <si>
    <t>31.5.1980</t>
  </si>
  <si>
    <t>ykköspesis</t>
  </si>
  <si>
    <t>superpesiskarsinta</t>
  </si>
  <si>
    <t>jatkosarja</t>
  </si>
  <si>
    <t>PiPe</t>
  </si>
  <si>
    <t>Manse PP = Mansen Pesäpallo  (1978)</t>
  </si>
  <si>
    <t>PiPe = Pispalan Pesis  (2003)</t>
  </si>
  <si>
    <t>Fera = Fera, Rauma  (1958)</t>
  </si>
  <si>
    <t>27.05. 1998  PeTo - Manse PP  2-1  (0-1, 3-2, 1-0)</t>
  </si>
  <si>
    <t xml:space="preserve">  17 v 11 kk 27 pv</t>
  </si>
  <si>
    <t>10.  ottelu</t>
  </si>
  <si>
    <t>12.07. 1998  Manse PP - YPJ  2-1  (2-3, 10-3, 0-0, 4-0)</t>
  </si>
  <si>
    <t xml:space="preserve">  18 v   1 kk 12 pv</t>
  </si>
  <si>
    <t>15.  ottelu</t>
  </si>
  <si>
    <t>15.05. 1999  Manse PP - Hymy  2-0  (5-3, 3-1)</t>
  </si>
  <si>
    <t xml:space="preserve">  18 v 11 kk 15 pv</t>
  </si>
  <si>
    <t>****</t>
  </si>
  <si>
    <t>Räpsä</t>
  </si>
  <si>
    <t>suomensarja</t>
  </si>
  <si>
    <t>Manse PP*</t>
  </si>
  <si>
    <t>Manse PP* = Manse PP, Tampere  (2005)</t>
  </si>
  <si>
    <t>Räpsä = Hämeenkyrön Räpsä  (1981)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</si>
</sst>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2.28515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1998</v>
      </c>
      <c r="C4" s="27" t="s">
        <v>44</v>
      </c>
      <c r="D4" s="28" t="s">
        <v>43</v>
      </c>
      <c r="E4" s="27">
        <v>13</v>
      </c>
      <c r="F4" s="27">
        <v>0</v>
      </c>
      <c r="G4" s="27">
        <v>2</v>
      </c>
      <c r="H4" s="27">
        <v>0</v>
      </c>
      <c r="I4" s="27">
        <v>5</v>
      </c>
      <c r="J4" s="27">
        <v>1</v>
      </c>
      <c r="K4" s="27">
        <v>0</v>
      </c>
      <c r="L4" s="27">
        <v>2</v>
      </c>
      <c r="M4" s="27">
        <v>2</v>
      </c>
      <c r="N4" s="29">
        <v>0.161</v>
      </c>
      <c r="O4" s="25">
        <f>PRODUCT(I4/N4)</f>
        <v>31.055900621118013</v>
      </c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1999</v>
      </c>
      <c r="C5" s="27" t="s">
        <v>45</v>
      </c>
      <c r="D5" s="28" t="s">
        <v>43</v>
      </c>
      <c r="E5" s="27">
        <v>17</v>
      </c>
      <c r="F5" s="27">
        <v>0</v>
      </c>
      <c r="G5" s="27">
        <v>2</v>
      </c>
      <c r="H5" s="27">
        <v>1</v>
      </c>
      <c r="I5" s="27">
        <v>17</v>
      </c>
      <c r="J5" s="27">
        <v>9</v>
      </c>
      <c r="K5" s="27">
        <v>5</v>
      </c>
      <c r="L5" s="27">
        <v>1</v>
      </c>
      <c r="M5" s="27">
        <v>2</v>
      </c>
      <c r="N5" s="29">
        <v>0.28199999999999997</v>
      </c>
      <c r="O5" s="25">
        <f>PRODUCT(I5/N5)</f>
        <v>60.283687943262414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89" t="s">
        <v>51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2000</v>
      </c>
      <c r="C6" s="27" t="s">
        <v>46</v>
      </c>
      <c r="D6" s="28" t="s">
        <v>43</v>
      </c>
      <c r="E6" s="27">
        <v>22</v>
      </c>
      <c r="F6" s="27">
        <v>0</v>
      </c>
      <c r="G6" s="27">
        <v>5</v>
      </c>
      <c r="H6" s="27">
        <v>4</v>
      </c>
      <c r="I6" s="27">
        <v>37</v>
      </c>
      <c r="J6" s="27">
        <v>13</v>
      </c>
      <c r="K6" s="27">
        <v>12</v>
      </c>
      <c r="L6" s="27">
        <v>7</v>
      </c>
      <c r="M6" s="27">
        <v>5</v>
      </c>
      <c r="N6" s="29">
        <v>0.32200000000000001</v>
      </c>
      <c r="O6" s="25">
        <f>PRODUCT(I6/N6)</f>
        <v>114.90683229813665</v>
      </c>
      <c r="P6" s="27"/>
      <c r="Q6" s="27"/>
      <c r="R6" s="27"/>
      <c r="S6" s="27"/>
      <c r="T6" s="27"/>
      <c r="U6" s="30">
        <v>7</v>
      </c>
      <c r="V6" s="30">
        <v>0</v>
      </c>
      <c r="W6" s="30">
        <v>3</v>
      </c>
      <c r="X6" s="30">
        <v>3</v>
      </c>
      <c r="Y6" s="30">
        <v>11</v>
      </c>
      <c r="Z6" s="27"/>
      <c r="AA6" s="27"/>
      <c r="AB6" s="27"/>
      <c r="AC6" s="27"/>
      <c r="AD6" s="27"/>
      <c r="AE6" s="27"/>
      <c r="AF6" s="89" t="s">
        <v>51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2001</v>
      </c>
      <c r="C7" s="27" t="s">
        <v>47</v>
      </c>
      <c r="D7" s="28" t="s">
        <v>43</v>
      </c>
      <c r="E7" s="27">
        <v>24</v>
      </c>
      <c r="F7" s="27">
        <v>1</v>
      </c>
      <c r="G7" s="27">
        <v>3</v>
      </c>
      <c r="H7" s="27">
        <v>10</v>
      </c>
      <c r="I7" s="27">
        <v>43</v>
      </c>
      <c r="J7" s="27">
        <v>29</v>
      </c>
      <c r="K7" s="27">
        <v>5</v>
      </c>
      <c r="L7" s="27">
        <v>5</v>
      </c>
      <c r="M7" s="27">
        <v>4</v>
      </c>
      <c r="N7" s="29">
        <v>0.377</v>
      </c>
      <c r="O7" s="25">
        <f>PRODUCT(I7/N7)</f>
        <v>114.05835543766578</v>
      </c>
      <c r="P7" s="27"/>
      <c r="Q7" s="27"/>
      <c r="R7" s="27"/>
      <c r="S7" s="27"/>
      <c r="T7" s="27"/>
      <c r="U7" s="30">
        <v>7</v>
      </c>
      <c r="V7" s="30">
        <v>0</v>
      </c>
      <c r="W7" s="30">
        <v>1</v>
      </c>
      <c r="X7" s="30">
        <v>4</v>
      </c>
      <c r="Y7" s="30">
        <v>18</v>
      </c>
      <c r="Z7" s="27"/>
      <c r="AA7" s="27"/>
      <c r="AB7" s="27"/>
      <c r="AC7" s="27"/>
      <c r="AD7" s="27"/>
      <c r="AE7" s="27"/>
      <c r="AF7" s="89" t="s">
        <v>51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 t="s">
        <v>65</v>
      </c>
      <c r="C8" s="27"/>
      <c r="D8" s="28"/>
      <c r="E8" s="27"/>
      <c r="F8" s="27"/>
      <c r="G8" s="27"/>
      <c r="H8" s="27"/>
      <c r="I8" s="27"/>
      <c r="J8" s="27"/>
      <c r="K8" s="27"/>
      <c r="L8" s="27"/>
      <c r="M8" s="27"/>
      <c r="N8" s="2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3">
        <v>2005</v>
      </c>
      <c r="C9" s="83"/>
      <c r="D9" s="84" t="s">
        <v>53</v>
      </c>
      <c r="E9" s="83"/>
      <c r="F9" s="86" t="s">
        <v>50</v>
      </c>
      <c r="G9" s="88"/>
      <c r="H9" s="87"/>
      <c r="I9" s="83"/>
      <c r="J9" s="83"/>
      <c r="K9" s="83"/>
      <c r="L9" s="83"/>
      <c r="M9" s="83"/>
      <c r="N9" s="85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2006</v>
      </c>
      <c r="C10" s="83"/>
      <c r="D10" s="84" t="s">
        <v>53</v>
      </c>
      <c r="E10" s="83"/>
      <c r="F10" s="86" t="s">
        <v>50</v>
      </c>
      <c r="G10" s="88"/>
      <c r="H10" s="87"/>
      <c r="I10" s="83"/>
      <c r="J10" s="83"/>
      <c r="K10" s="83"/>
      <c r="L10" s="83"/>
      <c r="M10" s="83"/>
      <c r="N10" s="85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27" t="s">
        <v>48</v>
      </c>
      <c r="D11" s="28" t="s">
        <v>42</v>
      </c>
      <c r="E11" s="27">
        <v>20</v>
      </c>
      <c r="F11" s="27">
        <v>0</v>
      </c>
      <c r="G11" s="27">
        <v>3</v>
      </c>
      <c r="H11" s="43">
        <v>5</v>
      </c>
      <c r="I11" s="27">
        <v>43</v>
      </c>
      <c r="J11" s="27">
        <v>10</v>
      </c>
      <c r="K11" s="27">
        <v>15</v>
      </c>
      <c r="L11" s="27">
        <v>15</v>
      </c>
      <c r="M11" s="27">
        <v>3</v>
      </c>
      <c r="N11" s="29">
        <v>0.40200000000000002</v>
      </c>
      <c r="O11" s="25">
        <f>PRODUCT(I11/N11)</f>
        <v>106.96517412935323</v>
      </c>
      <c r="P11" s="27">
        <v>7</v>
      </c>
      <c r="Q11" s="27">
        <v>0</v>
      </c>
      <c r="R11" s="27">
        <v>3</v>
      </c>
      <c r="S11" s="27">
        <v>1</v>
      </c>
      <c r="T11" s="27">
        <v>16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 t="s">
        <v>52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 t="s">
        <v>65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3">
        <v>2011</v>
      </c>
      <c r="C13" s="83"/>
      <c r="D13" s="84" t="s">
        <v>66</v>
      </c>
      <c r="E13" s="83"/>
      <c r="F13" s="86" t="s">
        <v>50</v>
      </c>
      <c r="G13" s="88"/>
      <c r="H13" s="87"/>
      <c r="I13" s="83"/>
      <c r="J13" s="83"/>
      <c r="K13" s="83"/>
      <c r="L13" s="83"/>
      <c r="M13" s="83"/>
      <c r="N13" s="85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2012</v>
      </c>
      <c r="C14" s="27"/>
      <c r="D14" s="28"/>
      <c r="E14" s="27"/>
      <c r="F14" s="27"/>
      <c r="G14" s="27"/>
      <c r="H14" s="27"/>
      <c r="I14" s="27"/>
      <c r="J14" s="27"/>
      <c r="K14" s="27"/>
      <c r="L14" s="27"/>
      <c r="M14" s="27"/>
      <c r="N14" s="29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90">
        <v>2013</v>
      </c>
      <c r="C15" s="90"/>
      <c r="D15" s="91" t="s">
        <v>68</v>
      </c>
      <c r="E15" s="90"/>
      <c r="F15" s="93" t="s">
        <v>67</v>
      </c>
      <c r="G15" s="90"/>
      <c r="H15" s="90"/>
      <c r="I15" s="90"/>
      <c r="J15" s="90"/>
      <c r="K15" s="90"/>
      <c r="L15" s="90"/>
      <c r="M15" s="90"/>
      <c r="N15" s="92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90">
        <v>2014</v>
      </c>
      <c r="C16" s="90"/>
      <c r="D16" s="91" t="s">
        <v>68</v>
      </c>
      <c r="E16" s="90"/>
      <c r="F16" s="93" t="s">
        <v>67</v>
      </c>
      <c r="G16" s="90"/>
      <c r="H16" s="90"/>
      <c r="I16" s="90"/>
      <c r="J16" s="90"/>
      <c r="K16" s="90"/>
      <c r="L16" s="90"/>
      <c r="M16" s="90"/>
      <c r="N16" s="92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96</v>
      </c>
      <c r="F17" s="19">
        <f t="shared" si="0"/>
        <v>1</v>
      </c>
      <c r="G17" s="19">
        <f t="shared" si="0"/>
        <v>15</v>
      </c>
      <c r="H17" s="19">
        <f t="shared" si="0"/>
        <v>20</v>
      </c>
      <c r="I17" s="19">
        <f t="shared" si="0"/>
        <v>145</v>
      </c>
      <c r="J17" s="19">
        <f t="shared" si="0"/>
        <v>62</v>
      </c>
      <c r="K17" s="19">
        <f t="shared" si="0"/>
        <v>37</v>
      </c>
      <c r="L17" s="19">
        <f t="shared" si="0"/>
        <v>30</v>
      </c>
      <c r="M17" s="19">
        <f t="shared" si="0"/>
        <v>16</v>
      </c>
      <c r="N17" s="31">
        <f>PRODUCT(I17/O17)</f>
        <v>0.33936390765189772</v>
      </c>
      <c r="O17" s="32">
        <f t="shared" ref="O17:AE17" si="1">SUM(O4:O16)</f>
        <v>427.2699504295361</v>
      </c>
      <c r="P17" s="19">
        <f t="shared" si="1"/>
        <v>7</v>
      </c>
      <c r="Q17" s="19">
        <f t="shared" si="1"/>
        <v>0</v>
      </c>
      <c r="R17" s="19">
        <f t="shared" si="1"/>
        <v>3</v>
      </c>
      <c r="S17" s="19">
        <f t="shared" si="1"/>
        <v>1</v>
      </c>
      <c r="T17" s="19">
        <f t="shared" si="1"/>
        <v>16</v>
      </c>
      <c r="U17" s="19">
        <f t="shared" si="1"/>
        <v>14</v>
      </c>
      <c r="V17" s="19">
        <f t="shared" si="1"/>
        <v>0</v>
      </c>
      <c r="W17" s="19">
        <f t="shared" si="1"/>
        <v>4</v>
      </c>
      <c r="X17" s="19">
        <f t="shared" si="1"/>
        <v>7</v>
      </c>
      <c r="Y17" s="19">
        <f t="shared" si="1"/>
        <v>29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3"/>
      <c r="D18" s="34">
        <f>SUM(F17:H17)+((I17-F17-G17)/3)+(E17/3)+(Z17*25)+(AA17*25)+(AB17*10)+(AC17*25)+(AD17*20)+(AE17*15)</f>
        <v>111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38</v>
      </c>
      <c r="O20" s="25"/>
      <c r="P20" s="41" t="s">
        <v>33</v>
      </c>
      <c r="Q20" s="13"/>
      <c r="R20" s="13"/>
      <c r="S20" s="13"/>
      <c r="T20" s="42"/>
      <c r="U20" s="42"/>
      <c r="V20" s="42"/>
      <c r="W20" s="42"/>
      <c r="X20" s="42"/>
      <c r="Y20" s="13"/>
      <c r="Z20" s="13"/>
      <c r="AA20" s="13"/>
      <c r="AB20" s="12"/>
      <c r="AC20" s="13"/>
      <c r="AD20" s="13"/>
      <c r="AE20" s="13"/>
      <c r="AF20" s="43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4"/>
      <c r="E21" s="27">
        <f>PRODUCT(E17)</f>
        <v>96</v>
      </c>
      <c r="F21" s="27">
        <f>PRODUCT(F17)</f>
        <v>1</v>
      </c>
      <c r="G21" s="27">
        <f>PRODUCT(G17)</f>
        <v>15</v>
      </c>
      <c r="H21" s="27">
        <f>PRODUCT(H17)</f>
        <v>20</v>
      </c>
      <c r="I21" s="27">
        <f>PRODUCT(I17)</f>
        <v>145</v>
      </c>
      <c r="J21" s="1"/>
      <c r="K21" s="45">
        <f>PRODUCT((F21+G21)/E21)</f>
        <v>0.16666666666666666</v>
      </c>
      <c r="L21" s="45">
        <f>PRODUCT(H21/E21)</f>
        <v>0.20833333333333334</v>
      </c>
      <c r="M21" s="45">
        <f>PRODUCT(I21/E21)</f>
        <v>1.5104166666666667</v>
      </c>
      <c r="N21" s="29">
        <f>PRODUCT(N17)</f>
        <v>0.33936390765189772</v>
      </c>
      <c r="O21" s="25">
        <f>PRODUCT(O17)</f>
        <v>427.2699504295361</v>
      </c>
      <c r="P21" s="46" t="s">
        <v>34</v>
      </c>
      <c r="Q21" s="47"/>
      <c r="R21" s="47"/>
      <c r="S21" s="48" t="s">
        <v>57</v>
      </c>
      <c r="T21" s="48"/>
      <c r="U21" s="48"/>
      <c r="V21" s="48"/>
      <c r="W21" s="48"/>
      <c r="X21" s="48"/>
      <c r="Y21" s="48"/>
      <c r="Z21" s="48"/>
      <c r="AA21" s="48"/>
      <c r="AB21" s="49"/>
      <c r="AC21" s="48"/>
      <c r="AD21" s="50" t="s">
        <v>39</v>
      </c>
      <c r="AE21" s="50"/>
      <c r="AF21" s="51" t="s">
        <v>58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27">
        <f>PRODUCT(P17)</f>
        <v>7</v>
      </c>
      <c r="F22" s="27">
        <f>PRODUCT(Q17)</f>
        <v>0</v>
      </c>
      <c r="G22" s="27">
        <f>PRODUCT(R17)</f>
        <v>3</v>
      </c>
      <c r="H22" s="27">
        <f>PRODUCT(S17)</f>
        <v>1</v>
      </c>
      <c r="I22" s="27">
        <f>PRODUCT(T17)</f>
        <v>16</v>
      </c>
      <c r="J22" s="1"/>
      <c r="K22" s="45">
        <f>PRODUCT((F22+G22)/E22)</f>
        <v>0.42857142857142855</v>
      </c>
      <c r="L22" s="45">
        <f>PRODUCT(H22/E22)</f>
        <v>0.14285714285714285</v>
      </c>
      <c r="M22" s="45">
        <f>PRODUCT(I22/E22)</f>
        <v>2.2857142857142856</v>
      </c>
      <c r="N22" s="29">
        <v>0.64</v>
      </c>
      <c r="O22" s="55">
        <v>0</v>
      </c>
      <c r="P22" s="56" t="s">
        <v>35</v>
      </c>
      <c r="Q22" s="57"/>
      <c r="R22" s="57"/>
      <c r="S22" s="58" t="s">
        <v>60</v>
      </c>
      <c r="T22" s="58"/>
      <c r="U22" s="58"/>
      <c r="V22" s="58"/>
      <c r="W22" s="58"/>
      <c r="X22" s="58"/>
      <c r="Y22" s="58"/>
      <c r="Z22" s="58"/>
      <c r="AA22" s="58"/>
      <c r="AB22" s="59"/>
      <c r="AC22" s="58"/>
      <c r="AD22" s="60" t="s">
        <v>59</v>
      </c>
      <c r="AE22" s="60"/>
      <c r="AF22" s="61" t="s">
        <v>61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2" t="s">
        <v>19</v>
      </c>
      <c r="C23" s="63"/>
      <c r="D23" s="64"/>
      <c r="E23" s="30">
        <f>PRODUCT(U17)</f>
        <v>14</v>
      </c>
      <c r="F23" s="30">
        <f>PRODUCT(V17)</f>
        <v>0</v>
      </c>
      <c r="G23" s="30">
        <f>PRODUCT(W17)</f>
        <v>4</v>
      </c>
      <c r="H23" s="30">
        <f>PRODUCT(X17)</f>
        <v>7</v>
      </c>
      <c r="I23" s="30">
        <f>PRODUCT(Y17)</f>
        <v>29</v>
      </c>
      <c r="J23" s="1"/>
      <c r="K23" s="65">
        <f>PRODUCT((F23+G23)/E23)</f>
        <v>0.2857142857142857</v>
      </c>
      <c r="L23" s="65">
        <f>PRODUCT(H23/E23)</f>
        <v>0.5</v>
      </c>
      <c r="M23" s="65">
        <f>PRODUCT(I23/E23)</f>
        <v>2.0714285714285716</v>
      </c>
      <c r="N23" s="66"/>
      <c r="O23" s="25">
        <v>0</v>
      </c>
      <c r="P23" s="56" t="s">
        <v>36</v>
      </c>
      <c r="Q23" s="57"/>
      <c r="R23" s="57"/>
      <c r="S23" s="58" t="s">
        <v>63</v>
      </c>
      <c r="T23" s="58"/>
      <c r="U23" s="58"/>
      <c r="V23" s="58"/>
      <c r="W23" s="58"/>
      <c r="X23" s="58"/>
      <c r="Y23" s="58"/>
      <c r="Z23" s="58"/>
      <c r="AA23" s="58"/>
      <c r="AB23" s="59"/>
      <c r="AC23" s="58"/>
      <c r="AD23" s="60" t="s">
        <v>62</v>
      </c>
      <c r="AE23" s="60"/>
      <c r="AF23" s="61" t="s">
        <v>64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7" t="s">
        <v>20</v>
      </c>
      <c r="C24" s="68"/>
      <c r="D24" s="69"/>
      <c r="E24" s="19">
        <f>SUM(E21:E23)</f>
        <v>117</v>
      </c>
      <c r="F24" s="19">
        <f>SUM(F21:F23)</f>
        <v>1</v>
      </c>
      <c r="G24" s="19">
        <f>SUM(G21:G23)</f>
        <v>22</v>
      </c>
      <c r="H24" s="19">
        <f>SUM(H21:H23)</f>
        <v>28</v>
      </c>
      <c r="I24" s="19">
        <f>SUM(I21:I23)</f>
        <v>190</v>
      </c>
      <c r="J24" s="1"/>
      <c r="K24" s="70">
        <f>PRODUCT((F24+G24)/E24)</f>
        <v>0.19658119658119658</v>
      </c>
      <c r="L24" s="70">
        <f>PRODUCT(H24/E24)</f>
        <v>0.23931623931623933</v>
      </c>
      <c r="M24" s="70">
        <f>PRODUCT(I24/E24)</f>
        <v>1.6239316239316239</v>
      </c>
      <c r="N24" s="31"/>
      <c r="O24" s="25">
        <f>SUM(O21:O23)</f>
        <v>427.2699504295361</v>
      </c>
      <c r="P24" s="71" t="s">
        <v>37</v>
      </c>
      <c r="Q24" s="72"/>
      <c r="R24" s="72"/>
      <c r="S24" s="73"/>
      <c r="T24" s="73"/>
      <c r="U24" s="73"/>
      <c r="V24" s="73"/>
      <c r="W24" s="73"/>
      <c r="X24" s="73"/>
      <c r="Y24" s="73"/>
      <c r="Z24" s="73"/>
      <c r="AA24" s="73"/>
      <c r="AB24" s="74"/>
      <c r="AC24" s="73"/>
      <c r="AD24" s="73"/>
      <c r="AE24" s="75"/>
      <c r="AF24" s="76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40</v>
      </c>
      <c r="C26" s="1"/>
      <c r="D26" s="1" t="s">
        <v>54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55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56</v>
      </c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70</v>
      </c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69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35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7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  <c r="AH39" s="79"/>
      <c r="AI39" s="79"/>
      <c r="AJ39" s="79"/>
      <c r="AK39" s="79"/>
      <c r="AL39" s="7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79"/>
      <c r="AI40" s="79"/>
      <c r="AJ40" s="79"/>
      <c r="AK40" s="79"/>
      <c r="AL40" s="7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9"/>
    </row>
    <row r="44" spans="1:38" ht="15" customHeight="1" x14ac:dyDescent="0.25">
      <c r="A44" s="80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8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9"/>
    </row>
    <row r="45" spans="1:38" ht="15" customHeight="1" x14ac:dyDescent="0.25">
      <c r="A45" s="8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2019-02-10T20:30:39Z</dcterms:modified>
</cp:coreProperties>
</file>