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M8" i="1"/>
  <c r="O7" i="1"/>
  <c r="O6" i="1"/>
  <c r="O5" i="1"/>
  <c r="O9" i="1" s="1"/>
  <c r="O4" i="1"/>
  <c r="M4" i="1"/>
  <c r="M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H9" i="1"/>
  <c r="H13" i="1"/>
  <c r="H16" i="1" s="1"/>
  <c r="G9" i="1"/>
  <c r="G13" i="1"/>
  <c r="G16" i="1" s="1"/>
  <c r="F9" i="1"/>
  <c r="F13" i="1"/>
  <c r="K13" i="1" s="1"/>
  <c r="E9" i="1"/>
  <c r="E13" i="1" s="1"/>
  <c r="D10" i="1"/>
  <c r="F16" i="1"/>
  <c r="M13" i="1" l="1"/>
  <c r="I16" i="1"/>
  <c r="E16" i="1"/>
  <c r="L16" i="1" s="1"/>
  <c r="L13" i="1"/>
  <c r="O13" i="1"/>
  <c r="O16" i="1" s="1"/>
  <c r="N9" i="1"/>
  <c r="N13" i="1" s="1"/>
  <c r="M16" i="1" l="1"/>
  <c r="N16" i="1"/>
  <c r="K16" i="1"/>
</calcChain>
</file>

<file path=xl/sharedStrings.xml><?xml version="1.0" encoding="utf-8"?>
<sst xmlns="http://schemas.openxmlformats.org/spreadsheetml/2006/main" count="116" uniqueCount="78">
  <si>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</si>
  <si>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</si>
  <si>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</si>
  <si>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</si>
  <si>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</si>
  <si>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</si>
  <si>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</si>
  <si>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</si>
  <si>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</si>
  <si>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</si>
  <si>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</si>
  <si>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</si>
  <si>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</si>
  <si>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</si>
  <si>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</si>
  <si>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</si>
  <si>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</si>
  <si>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</si>
  <si>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</si>
  <si>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</si>
  <si>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</si>
  <si>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</si>
  <si>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</si>
  <si>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</si>
  <si>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</si>
  <si>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</si>
  <si>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</si>
  <si>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</si>
  <si>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</si>
  <si>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</si>
  <si>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</si>
  <si>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</si>
  <si>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</si>
  <si>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</si>
  <si>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</si>
  <si>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</si>
  <si>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Riikka Kaurela</t>
  </si>
  <si>
    <t>7.</t>
  </si>
  <si>
    <t>Roihu</t>
  </si>
  <si>
    <t>play off</t>
  </si>
  <si>
    <t>12.</t>
  </si>
  <si>
    <t>8.</t>
  </si>
  <si>
    <t>10.</t>
  </si>
  <si>
    <t>superpesiskarsinta</t>
  </si>
  <si>
    <t>26.7.1977</t>
  </si>
  <si>
    <t>ENSIMMÄISET</t>
  </si>
  <si>
    <t>Ottelu</t>
  </si>
  <si>
    <t>1.  ottelu</t>
  </si>
  <si>
    <t>Lyöty juoksu</t>
  </si>
  <si>
    <t>Tuotu juoksu</t>
  </si>
  <si>
    <t>Kunnari</t>
  </si>
  <si>
    <t>23.05. 1993  Pesäkarhut - Roihu  3-12</t>
  </si>
  <si>
    <t xml:space="preserve">  15 v   9 kk 27 pv</t>
  </si>
  <si>
    <t>13.  ottelu</t>
  </si>
  <si>
    <t>01.06. 1994  Roihu - Tahko  1-1  (0-1, 7-5)</t>
  </si>
  <si>
    <t xml:space="preserve">  16 v 10 kk   6 pv</t>
  </si>
  <si>
    <t>16.  ottelu</t>
  </si>
  <si>
    <t>12.06. 1994  Roihu - YJ  1-2  (5-4, 1-3, 0-1)</t>
  </si>
  <si>
    <t xml:space="preserve">  16 v 10 kk 17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</si>
  <si>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</si>
  <si>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</si>
  <si>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</si>
  <si>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</si>
  <si>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</si>
  <si>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</si>
  <si>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</si>
  <si>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</si>
  <si>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</si>
  <si>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</si>
  <si>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</si>
  <si>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</si>
  <si>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</si>
  <si>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</si>
  <si>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1994  Loimaa</t>
  </si>
  <si>
    <t xml:space="preserve">  2-26</t>
  </si>
  <si>
    <t>Itä</t>
  </si>
  <si>
    <t>Vesa Tervo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</si>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</sst>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49" fontId="2" fillId="8" borderId="15" xfId="0" applyNumberFormat="1" applyFont="1" applyFill="1" applyBorder="1" applyAlignment="1">
      <alignment horizontal="left"/>
    </xf>
    <xf numFmtId="165" fontId="2" fillId="8" borderId="15" xfId="1" applyNumberFormat="1" applyFont="1" applyFill="1" applyBorder="1" applyAlignment="1"/>
    <xf numFmtId="0" fontId="2" fillId="8" borderId="15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49" fontId="2" fillId="8" borderId="12" xfId="0" applyNumberFormat="1" applyFont="1" applyFill="1" applyBorder="1" applyAlignment="1">
      <alignment horizontal="center"/>
    </xf>
    <xf numFmtId="165" fontId="2" fillId="8" borderId="7" xfId="0" applyNumberFormat="1" applyFont="1" applyFill="1" applyBorder="1" applyAlignment="1">
      <alignment horizontal="center"/>
    </xf>
    <xf numFmtId="0" fontId="2" fillId="8" borderId="1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1993</v>
      </c>
      <c r="C4" s="27" t="s">
        <v>37</v>
      </c>
      <c r="D4" s="29" t="s">
        <v>38</v>
      </c>
      <c r="E4" s="59">
        <v>5</v>
      </c>
      <c r="F4" s="27">
        <v>0</v>
      </c>
      <c r="G4" s="27">
        <v>3</v>
      </c>
      <c r="H4" s="27">
        <v>0</v>
      </c>
      <c r="I4" s="27">
        <v>13</v>
      </c>
      <c r="J4" s="27">
        <v>3</v>
      </c>
      <c r="K4" s="27">
        <v>0</v>
      </c>
      <c r="L4" s="27">
        <v>7</v>
      </c>
      <c r="M4" s="27">
        <f>SUM(F4+G4)</f>
        <v>3</v>
      </c>
      <c r="N4" s="60">
        <v>0.371</v>
      </c>
      <c r="O4" s="37">
        <f>PRODUCT(I4/N4)</f>
        <v>35.040431266846362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1994</v>
      </c>
      <c r="C5" s="27" t="s">
        <v>40</v>
      </c>
      <c r="D5" s="29" t="s">
        <v>38</v>
      </c>
      <c r="E5" s="59">
        <v>24</v>
      </c>
      <c r="F5" s="27">
        <v>2</v>
      </c>
      <c r="G5" s="27">
        <v>10</v>
      </c>
      <c r="H5" s="27">
        <v>6</v>
      </c>
      <c r="I5" s="27">
        <v>57</v>
      </c>
      <c r="J5" s="27">
        <v>14</v>
      </c>
      <c r="K5" s="27">
        <v>21</v>
      </c>
      <c r="L5" s="27">
        <v>10</v>
      </c>
      <c r="M5" s="27">
        <v>12</v>
      </c>
      <c r="N5" s="60">
        <v>0.40699999999999997</v>
      </c>
      <c r="O5" s="37">
        <f>PRODUCT(I5/N5)</f>
        <v>140.04914004914005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1995</v>
      </c>
      <c r="C6" s="27" t="s">
        <v>41</v>
      </c>
      <c r="D6" s="29" t="s">
        <v>38</v>
      </c>
      <c r="E6" s="59">
        <v>1</v>
      </c>
      <c r="F6" s="27">
        <v>0</v>
      </c>
      <c r="G6" s="61">
        <v>0</v>
      </c>
      <c r="H6" s="27">
        <v>0</v>
      </c>
      <c r="I6" s="27">
        <v>1</v>
      </c>
      <c r="J6" s="27">
        <v>0</v>
      </c>
      <c r="K6" s="27">
        <v>0</v>
      </c>
      <c r="L6" s="27">
        <v>1</v>
      </c>
      <c r="M6" s="27">
        <v>0</v>
      </c>
      <c r="N6" s="62">
        <v>0.25</v>
      </c>
      <c r="O6" s="37">
        <f>PRODUCT(I6/N6)</f>
        <v>4</v>
      </c>
      <c r="P6" s="27"/>
      <c r="Q6" s="27"/>
      <c r="R6" s="61"/>
      <c r="S6" s="61"/>
      <c r="T6" s="33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1996</v>
      </c>
      <c r="C7" s="27" t="s">
        <v>41</v>
      </c>
      <c r="D7" s="29" t="s">
        <v>38</v>
      </c>
      <c r="E7" s="59">
        <v>24</v>
      </c>
      <c r="F7" s="27">
        <v>0</v>
      </c>
      <c r="G7" s="27">
        <v>16</v>
      </c>
      <c r="H7" s="27">
        <v>5</v>
      </c>
      <c r="I7" s="27">
        <v>40</v>
      </c>
      <c r="J7" s="27">
        <v>1</v>
      </c>
      <c r="K7" s="27">
        <v>7</v>
      </c>
      <c r="L7" s="27">
        <v>16</v>
      </c>
      <c r="M7" s="27">
        <v>16</v>
      </c>
      <c r="N7" s="62">
        <v>0.45500000000000002</v>
      </c>
      <c r="O7" s="37">
        <f>PRODUCT(I7/N7)</f>
        <v>87.912087912087912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1997</v>
      </c>
      <c r="C8" s="27" t="s">
        <v>42</v>
      </c>
      <c r="D8" s="29" t="s">
        <v>38</v>
      </c>
      <c r="E8" s="59">
        <v>24</v>
      </c>
      <c r="F8" s="27">
        <v>0</v>
      </c>
      <c r="G8" s="27">
        <v>16</v>
      </c>
      <c r="H8" s="27">
        <v>7</v>
      </c>
      <c r="I8" s="27">
        <v>68</v>
      </c>
      <c r="J8" s="27">
        <v>12</v>
      </c>
      <c r="K8" s="27">
        <v>14</v>
      </c>
      <c r="L8" s="27">
        <v>26</v>
      </c>
      <c r="M8" s="27">
        <f>PRODUCT(F8+G8)</f>
        <v>16</v>
      </c>
      <c r="N8" s="60">
        <v>0.42499999999999999</v>
      </c>
      <c r="O8" s="37">
        <f>PRODUCT(I8/N8)</f>
        <v>160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3" t="s">
        <v>43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78</v>
      </c>
      <c r="F9" s="19">
        <f t="shared" si="0"/>
        <v>2</v>
      </c>
      <c r="G9" s="19">
        <f t="shared" si="0"/>
        <v>45</v>
      </c>
      <c r="H9" s="19">
        <f t="shared" si="0"/>
        <v>18</v>
      </c>
      <c r="I9" s="19">
        <f t="shared" si="0"/>
        <v>179</v>
      </c>
      <c r="J9" s="19">
        <f t="shared" si="0"/>
        <v>30</v>
      </c>
      <c r="K9" s="19">
        <f t="shared" si="0"/>
        <v>42</v>
      </c>
      <c r="L9" s="19">
        <f t="shared" si="0"/>
        <v>60</v>
      </c>
      <c r="M9" s="19">
        <f t="shared" si="0"/>
        <v>47</v>
      </c>
      <c r="N9" s="31">
        <f>PRODUCT(I9/O9)</f>
        <v>0.41920211814537878</v>
      </c>
      <c r="O9" s="32">
        <f t="shared" ref="O9:AE9" si="1">SUM(O4:O8)</f>
        <v>427.00165922807435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135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45</v>
      </c>
      <c r="Q12" s="13"/>
      <c r="R12" s="13"/>
      <c r="S12" s="13"/>
      <c r="T12" s="64"/>
      <c r="U12" s="64"/>
      <c r="V12" s="64"/>
      <c r="W12" s="64"/>
      <c r="X12" s="64"/>
      <c r="Y12" s="13"/>
      <c r="Z12" s="13"/>
      <c r="AA12" s="13"/>
      <c r="AB12" s="13"/>
      <c r="AC12" s="13"/>
      <c r="AD12" s="13"/>
      <c r="AE12" s="13"/>
      <c r="AF12" s="6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78</v>
      </c>
      <c r="F13" s="27">
        <f>PRODUCT(F9)</f>
        <v>2</v>
      </c>
      <c r="G13" s="27">
        <f>PRODUCT(G9)</f>
        <v>45</v>
      </c>
      <c r="H13" s="27">
        <f>PRODUCT(H9)</f>
        <v>18</v>
      </c>
      <c r="I13" s="27">
        <f>PRODUCT(I9)</f>
        <v>179</v>
      </c>
      <c r="J13" s="1"/>
      <c r="K13" s="43">
        <f>PRODUCT((F13+G13)/E13)</f>
        <v>0.60256410256410253</v>
      </c>
      <c r="L13" s="43">
        <f>PRODUCT(H13/E13)</f>
        <v>0.23076923076923078</v>
      </c>
      <c r="M13" s="43">
        <f>PRODUCT(I13/E13)</f>
        <v>2.2948717948717947</v>
      </c>
      <c r="N13" s="30">
        <f>PRODUCT(N9)</f>
        <v>0.41920211814537878</v>
      </c>
      <c r="O13" s="25">
        <f>PRODUCT(O9)</f>
        <v>427.00165922807435</v>
      </c>
      <c r="P13" s="65" t="s">
        <v>46</v>
      </c>
      <c r="Q13" s="66"/>
      <c r="R13" s="66"/>
      <c r="S13" s="67" t="s">
        <v>51</v>
      </c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8" t="s">
        <v>47</v>
      </c>
      <c r="AE13" s="68"/>
      <c r="AF13" s="69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0" t="s">
        <v>48</v>
      </c>
      <c r="Q14" s="71"/>
      <c r="R14" s="71"/>
      <c r="S14" s="72" t="s">
        <v>51</v>
      </c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 t="s">
        <v>47</v>
      </c>
      <c r="AE14" s="73"/>
      <c r="AF14" s="74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0" t="s">
        <v>49</v>
      </c>
      <c r="Q15" s="71"/>
      <c r="R15" s="71"/>
      <c r="S15" s="72" t="s">
        <v>54</v>
      </c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 t="s">
        <v>53</v>
      </c>
      <c r="AE15" s="73"/>
      <c r="AF15" s="74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78</v>
      </c>
      <c r="F16" s="19">
        <f>SUM(F13:F15)</f>
        <v>2</v>
      </c>
      <c r="G16" s="19">
        <f>SUM(G13:G15)</f>
        <v>45</v>
      </c>
      <c r="H16" s="19">
        <f>SUM(H13:H15)</f>
        <v>18</v>
      </c>
      <c r="I16" s="19">
        <f>SUM(I13:I15)</f>
        <v>179</v>
      </c>
      <c r="J16" s="1"/>
      <c r="K16" s="55">
        <f>PRODUCT((F16+G16)/E16)</f>
        <v>0.60256410256410253</v>
      </c>
      <c r="L16" s="55">
        <f>PRODUCT(H16/E16)</f>
        <v>0.23076923076923078</v>
      </c>
      <c r="M16" s="55">
        <f>PRODUCT(I16/E16)</f>
        <v>2.2948717948717947</v>
      </c>
      <c r="N16" s="31">
        <f>PRODUCT(I16/O16)</f>
        <v>0.41920211814537878</v>
      </c>
      <c r="O16" s="25">
        <f>SUM(O13:O15)</f>
        <v>427.00165922807435</v>
      </c>
      <c r="P16" s="75" t="s">
        <v>50</v>
      </c>
      <c r="Q16" s="76"/>
      <c r="R16" s="76"/>
      <c r="S16" s="77" t="s">
        <v>57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56</v>
      </c>
      <c r="AE16" s="78"/>
      <c r="AF16" s="79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8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34</v>
      </c>
      <c r="C18" s="1"/>
      <c r="D18" s="58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80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80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80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9.710937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98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0"/>
  </cols>
  <sheetData>
    <row r="1" spans="1:30" ht="18.75" x14ac:dyDescent="0.3">
      <c r="A1" s="9"/>
      <c r="B1" s="81" t="s">
        <v>59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01" t="s">
        <v>36</v>
      </c>
      <c r="C2" s="102" t="s">
        <v>44</v>
      </c>
      <c r="D2" s="86"/>
      <c r="E2" s="8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1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60</v>
      </c>
      <c r="C3" s="23" t="s">
        <v>61</v>
      </c>
      <c r="D3" s="89" t="s">
        <v>62</v>
      </c>
      <c r="E3" s="90" t="s">
        <v>1</v>
      </c>
      <c r="F3" s="25"/>
      <c r="G3" s="91" t="s">
        <v>63</v>
      </c>
      <c r="H3" s="92" t="s">
        <v>64</v>
      </c>
      <c r="I3" s="92" t="s">
        <v>31</v>
      </c>
      <c r="J3" s="18" t="s">
        <v>65</v>
      </c>
      <c r="K3" s="93" t="s">
        <v>66</v>
      </c>
      <c r="L3" s="93" t="s">
        <v>67</v>
      </c>
      <c r="M3" s="91" t="s">
        <v>68</v>
      </c>
      <c r="N3" s="91" t="s">
        <v>30</v>
      </c>
      <c r="O3" s="92" t="s">
        <v>69</v>
      </c>
      <c r="P3" s="91" t="s">
        <v>64</v>
      </c>
      <c r="Q3" s="91" t="s">
        <v>3</v>
      </c>
      <c r="R3" s="91">
        <v>1</v>
      </c>
      <c r="S3" s="91">
        <v>2</v>
      </c>
      <c r="T3" s="91">
        <v>3</v>
      </c>
      <c r="U3" s="91" t="s">
        <v>70</v>
      </c>
      <c r="V3" s="18" t="s">
        <v>21</v>
      </c>
      <c r="W3" s="17" t="s">
        <v>71</v>
      </c>
      <c r="X3" s="17" t="s">
        <v>72</v>
      </c>
      <c r="Y3" s="85"/>
      <c r="Z3" s="85"/>
      <c r="AA3" s="85"/>
      <c r="AB3" s="85"/>
      <c r="AC3" s="85"/>
      <c r="AD3" s="85"/>
    </row>
    <row r="4" spans="1:30" x14ac:dyDescent="0.25">
      <c r="A4" s="9"/>
      <c r="B4" s="104" t="s">
        <v>73</v>
      </c>
      <c r="C4" s="105" t="s">
        <v>74</v>
      </c>
      <c r="D4" s="104" t="s">
        <v>75</v>
      </c>
      <c r="E4" s="106" t="s">
        <v>38</v>
      </c>
      <c r="F4" s="103"/>
      <c r="G4" s="107"/>
      <c r="H4" s="108"/>
      <c r="I4" s="107">
        <v>1</v>
      </c>
      <c r="J4" s="109" t="s">
        <v>69</v>
      </c>
      <c r="K4" s="109">
        <v>5</v>
      </c>
      <c r="L4" s="109"/>
      <c r="M4" s="109">
        <v>1</v>
      </c>
      <c r="N4" s="107"/>
      <c r="O4" s="108"/>
      <c r="P4" s="107"/>
      <c r="Q4" s="110" t="s">
        <v>77</v>
      </c>
      <c r="R4" s="110"/>
      <c r="S4" s="110"/>
      <c r="T4" s="110" t="s">
        <v>77</v>
      </c>
      <c r="U4" s="110"/>
      <c r="V4" s="111">
        <v>0</v>
      </c>
      <c r="W4" s="112" t="s">
        <v>76</v>
      </c>
      <c r="X4" s="107">
        <v>2175</v>
      </c>
      <c r="Y4" s="85"/>
      <c r="Z4" s="85"/>
      <c r="AA4" s="85"/>
      <c r="AB4" s="85"/>
      <c r="AC4" s="85"/>
      <c r="AD4" s="85"/>
    </row>
    <row r="5" spans="1:30" x14ac:dyDescent="0.25">
      <c r="A5" s="24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85"/>
      <c r="Z5" s="85"/>
      <c r="AA5" s="85"/>
      <c r="AB5" s="85"/>
      <c r="AC5" s="85"/>
      <c r="AD5" s="85"/>
    </row>
    <row r="6" spans="1:30" x14ac:dyDescent="0.25">
      <c r="A6" s="24"/>
      <c r="B6" s="94"/>
      <c r="C6" s="1"/>
      <c r="D6" s="94"/>
      <c r="E6" s="9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4"/>
      <c r="X6" s="1"/>
      <c r="Y6" s="85"/>
      <c r="Z6" s="85"/>
      <c r="AA6" s="85"/>
      <c r="AB6" s="85"/>
      <c r="AC6" s="85"/>
      <c r="AD6" s="85"/>
    </row>
    <row r="7" spans="1:30" x14ac:dyDescent="0.25">
      <c r="A7" s="24"/>
      <c r="B7" s="94"/>
      <c r="C7" s="1"/>
      <c r="D7" s="94"/>
      <c r="E7" s="9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94"/>
      <c r="C8" s="1"/>
      <c r="D8" s="94"/>
      <c r="E8" s="9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94"/>
      <c r="C9" s="1"/>
      <c r="D9" s="94"/>
      <c r="E9" s="9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94"/>
      <c r="C10" s="1"/>
      <c r="D10" s="94"/>
      <c r="E10" s="9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94"/>
      <c r="C11" s="1"/>
      <c r="D11" s="94"/>
      <c r="E11" s="9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94"/>
      <c r="C12" s="1"/>
      <c r="D12" s="94"/>
      <c r="E12" s="9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94"/>
      <c r="C13" s="1"/>
      <c r="D13" s="94"/>
      <c r="E13" s="9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94"/>
      <c r="C14" s="1"/>
      <c r="D14" s="94"/>
      <c r="E14" s="9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94"/>
      <c r="C15" s="1"/>
      <c r="D15" s="94"/>
      <c r="E15" s="9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94"/>
      <c r="C16" s="1"/>
      <c r="D16" s="94"/>
      <c r="E16" s="9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94"/>
      <c r="C17" s="1"/>
      <c r="D17" s="94"/>
      <c r="E17" s="9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94"/>
      <c r="C18" s="1"/>
      <c r="D18" s="94"/>
      <c r="E18" s="9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94"/>
      <c r="C19" s="1"/>
      <c r="D19" s="94"/>
      <c r="E19" s="9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94"/>
      <c r="C20" s="1"/>
      <c r="D20" s="94"/>
      <c r="E20" s="9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94"/>
      <c r="C21" s="1"/>
      <c r="D21" s="94"/>
      <c r="E21" s="9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94"/>
      <c r="C22" s="1"/>
      <c r="D22" s="94"/>
      <c r="E22" s="9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94"/>
      <c r="C23" s="1"/>
      <c r="D23" s="94"/>
      <c r="E23" s="9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94"/>
      <c r="C24" s="1"/>
      <c r="D24" s="94"/>
      <c r="E24" s="9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94"/>
      <c r="C25" s="1"/>
      <c r="D25" s="94"/>
      <c r="E25" s="9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94"/>
      <c r="C26" s="1"/>
      <c r="D26" s="94"/>
      <c r="E26" s="9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94"/>
      <c r="C27" s="1"/>
      <c r="D27" s="94"/>
      <c r="E27" s="9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94"/>
      <c r="C28" s="1"/>
      <c r="D28" s="94"/>
      <c r="E28" s="9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94"/>
      <c r="C29" s="1"/>
      <c r="D29" s="94"/>
      <c r="E29" s="9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94"/>
      <c r="C30" s="1"/>
      <c r="D30" s="94"/>
      <c r="E30" s="9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94"/>
      <c r="C31" s="1"/>
      <c r="D31" s="94"/>
      <c r="E31" s="9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94"/>
      <c r="C32" s="1"/>
      <c r="D32" s="94"/>
      <c r="E32" s="9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94"/>
      <c r="C33" s="1"/>
      <c r="D33" s="94"/>
      <c r="E33" s="9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94"/>
      <c r="C34" s="1"/>
      <c r="D34" s="94"/>
      <c r="E34" s="9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2019-01-22T21:24:13Z</dcterms:modified>
</cp:coreProperties>
</file>