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9" i="1"/>
  <c r="O8" i="1"/>
  <c r="O7" i="1"/>
  <c r="O6" i="1"/>
  <c r="O14" i="1" s="1"/>
  <c r="AE14" i="1"/>
  <c r="AD14" i="1"/>
  <c r="AC14" i="1"/>
  <c r="AB14" i="1"/>
  <c r="AA14" i="1"/>
  <c r="Z14" i="1"/>
  <c r="Y14" i="1"/>
  <c r="I20" i="1"/>
  <c r="O20" i="1" s="1"/>
  <c r="X14" i="1"/>
  <c r="H20" i="1" s="1"/>
  <c r="W14" i="1"/>
  <c r="G20" i="1" s="1"/>
  <c r="G21" i="1" s="1"/>
  <c r="V14" i="1"/>
  <c r="F20" i="1" s="1"/>
  <c r="U14" i="1"/>
  <c r="E20" i="1" s="1"/>
  <c r="M20" i="1" s="1"/>
  <c r="T14" i="1"/>
  <c r="I19" i="1"/>
  <c r="S14" i="1"/>
  <c r="H19" i="1"/>
  <c r="R14" i="1"/>
  <c r="G19" i="1"/>
  <c r="Q14" i="1"/>
  <c r="F19" i="1"/>
  <c r="P14" i="1"/>
  <c r="E19" i="1" s="1"/>
  <c r="M14" i="1"/>
  <c r="L14" i="1"/>
  <c r="K14" i="1"/>
  <c r="J14" i="1"/>
  <c r="I14" i="1"/>
  <c r="D15" i="1" s="1"/>
  <c r="H14" i="1"/>
  <c r="H18" i="1"/>
  <c r="H21" i="1" s="1"/>
  <c r="G14" i="1"/>
  <c r="G18" i="1"/>
  <c r="F14" i="1"/>
  <c r="F18" i="1"/>
  <c r="F21" i="1" s="1"/>
  <c r="E14" i="1"/>
  <c r="E18" i="1"/>
  <c r="L18" i="1"/>
  <c r="I18" i="1"/>
  <c r="M18" i="1"/>
  <c r="I21" i="1"/>
  <c r="O19" i="1"/>
  <c r="L21" i="1" l="1"/>
  <c r="O18" i="1"/>
  <c r="O21" i="1" s="1"/>
  <c r="N21" i="1" s="1"/>
  <c r="N14" i="1"/>
  <c r="N18" i="1" s="1"/>
  <c r="K19" i="1"/>
  <c r="L19" i="1"/>
  <c r="E21" i="1"/>
  <c r="M21" i="1" s="1"/>
  <c r="M19" i="1"/>
  <c r="K20" i="1"/>
  <c r="L20" i="1"/>
  <c r="K18" i="1"/>
  <c r="K21" i="1" l="1"/>
</calcChain>
</file>

<file path=xl/sharedStrings.xml><?xml version="1.0" encoding="utf-8"?>
<sst xmlns="http://schemas.openxmlformats.org/spreadsheetml/2006/main" count="101" uniqueCount="69">
  <si>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</si>
  <si>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</si>
  <si>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</si>
  <si>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</si>
  <si>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</si>
  <si>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</si>
  <si>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</si>
  <si>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</si>
  <si>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</si>
  <si>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</si>
  <si>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</si>
  <si>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</si>
  <si>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</si>
  <si>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</si>
  <si>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</si>
  <si>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</si>
  <si>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</si>
  <si>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</si>
  <si>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</si>
  <si>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</si>
  <si>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</si>
  <si>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</si>
  <si>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</si>
  <si>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</si>
  <si>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</si>
  <si>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</si>
  <si>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</si>
  <si>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</si>
  <si>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</si>
  <si>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</si>
  <si>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</si>
  <si>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</si>
  <si>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</si>
  <si>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</si>
  <si>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</si>
  <si>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</si>
  <si>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</si>
  <si>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</si>
  <si>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</si>
  <si>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</si>
  <si>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</si>
  <si>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</si>
  <si>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SiiPe</t>
  </si>
  <si>
    <t>ENSIMMÄISET</t>
  </si>
  <si>
    <t>2.  ottelu</t>
  </si>
  <si>
    <t>8.</t>
  </si>
  <si>
    <t>6.</t>
  </si>
  <si>
    <t>jatkosarja</t>
  </si>
  <si>
    <t>SoJy</t>
  </si>
  <si>
    <t>10.</t>
  </si>
  <si>
    <t>Anna Kiiski</t>
  </si>
  <si>
    <t>tyttöjen superpesis</t>
  </si>
  <si>
    <t>superpesiskarsinta</t>
  </si>
  <si>
    <t>17.05. 2005  Virkiä - SiiPe  2-0  (8-3, 2-1)</t>
  </si>
  <si>
    <t xml:space="preserve">  19 v   8 kk 22 pv</t>
  </si>
  <si>
    <t>24.08. 2005  Pesäkarhut - SiiPe  2-0  (5-4, 10-2)</t>
  </si>
  <si>
    <t>27.  ottelu</t>
  </si>
  <si>
    <t xml:space="preserve">  19 v 11 kk 30 pv</t>
  </si>
  <si>
    <t>22.05. 2005  SiiPe - Fera  2-1  (5-4, 7-8, 2-0)</t>
  </si>
  <si>
    <t xml:space="preserve">  19 v   8 kk 27 pv</t>
  </si>
  <si>
    <t>09.06. 2009  TyTe - Kirittäret  (0-2  (0-3, 0-9)</t>
  </si>
  <si>
    <t>67.  ottelu</t>
  </si>
  <si>
    <t xml:space="preserve">  23 v   9 kk 15 pv</t>
  </si>
  <si>
    <t>2.</t>
  </si>
  <si>
    <t>25.8.1985   Siilinjärvi</t>
  </si>
  <si>
    <t>Seurat</t>
  </si>
  <si>
    <t>SiiPe = Siilinjärven Pesis  (1987),  kasvattajaseura</t>
  </si>
  <si>
    <t>SoJy = Sotkamon Jymy  1909)</t>
  </si>
  <si>
    <t>Kirittäret = Jyväskylän Pesis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</si>
</sst>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>
      <selection activeCell="AF6" sqref="AF6"/>
    </sheetView>
  </sheetViews>
  <sheetFormatPr defaultRowHeight="15" customHeight="1" x14ac:dyDescent="0.25"/>
  <cols>
    <col min="1" max="1" width="0.5703125" style="28" customWidth="1"/>
    <col min="2" max="3" width="6.7109375" style="88" customWidth="1"/>
    <col min="4" max="4" width="10.42578125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5703125" style="90" customWidth="1"/>
    <col min="16" max="23" width="5.7109375" style="90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4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50</v>
      </c>
      <c r="C1" s="2"/>
      <c r="D1" s="3"/>
      <c r="E1" s="4" t="s">
        <v>64</v>
      </c>
      <c r="F1" s="5"/>
      <c r="G1" s="6"/>
      <c r="H1" s="3"/>
      <c r="I1" s="5"/>
      <c r="J1" s="5"/>
      <c r="K1" s="5"/>
      <c r="L1" s="3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36</v>
      </c>
      <c r="AA2" s="16"/>
      <c r="AB2" s="16"/>
      <c r="AC2" s="22"/>
      <c r="AD2" s="16"/>
      <c r="AE2" s="17"/>
      <c r="AF2" s="15" t="s">
        <v>37</v>
      </c>
      <c r="AG2" s="25"/>
      <c r="AH2" s="26"/>
      <c r="AI2" s="26"/>
      <c r="AJ2" s="26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29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30</v>
      </c>
      <c r="AA3" s="20" t="s">
        <v>31</v>
      </c>
      <c r="AB3" s="17" t="s">
        <v>32</v>
      </c>
      <c r="AC3" s="17" t="s">
        <v>38</v>
      </c>
      <c r="AD3" s="19" t="s">
        <v>39</v>
      </c>
      <c r="AE3" s="20" t="s">
        <v>40</v>
      </c>
      <c r="AF3" s="15"/>
      <c r="AG3" s="25"/>
      <c r="AH3" s="26"/>
      <c r="AI3" s="26"/>
      <c r="AJ3" s="26"/>
      <c r="AK3" s="9"/>
      <c r="AL3" s="9"/>
    </row>
    <row r="4" spans="1:38" ht="15" customHeight="1" x14ac:dyDescent="0.2">
      <c r="A4" s="1"/>
      <c r="B4" s="29">
        <v>2003</v>
      </c>
      <c r="C4" s="29"/>
      <c r="D4" s="30" t="s">
        <v>42</v>
      </c>
      <c r="E4" s="29"/>
      <c r="F4" s="31" t="s">
        <v>41</v>
      </c>
      <c r="G4" s="92"/>
      <c r="H4" s="91"/>
      <c r="I4" s="29"/>
      <c r="J4" s="29"/>
      <c r="K4" s="29"/>
      <c r="L4" s="29"/>
      <c r="M4" s="29"/>
      <c r="N4" s="32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5"/>
      <c r="AD4" s="36"/>
      <c r="AE4" s="33"/>
      <c r="AF4" s="15"/>
      <c r="AG4" s="9"/>
      <c r="AH4" s="9"/>
      <c r="AI4" s="9"/>
      <c r="AJ4" s="26"/>
      <c r="AK4" s="9"/>
      <c r="AL4" s="9"/>
    </row>
    <row r="5" spans="1:38" ht="15" customHeight="1" x14ac:dyDescent="0.2">
      <c r="A5" s="1"/>
      <c r="B5" s="37">
        <v>2004</v>
      </c>
      <c r="C5" s="37"/>
      <c r="D5" s="38" t="s">
        <v>48</v>
      </c>
      <c r="E5" s="37"/>
      <c r="F5" s="39" t="s">
        <v>51</v>
      </c>
      <c r="G5" s="37"/>
      <c r="H5" s="37"/>
      <c r="I5" s="37"/>
      <c r="J5" s="37"/>
      <c r="K5" s="37"/>
      <c r="L5" s="37"/>
      <c r="M5" s="37"/>
      <c r="N5" s="40"/>
      <c r="O5" s="2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5"/>
      <c r="AD5" s="36"/>
      <c r="AE5" s="33"/>
      <c r="AF5" s="15"/>
      <c r="AG5" s="9"/>
      <c r="AH5" s="9"/>
      <c r="AI5" s="9"/>
      <c r="AJ5" s="26"/>
      <c r="AK5" s="9"/>
      <c r="AL5" s="9"/>
    </row>
    <row r="6" spans="1:38" ht="15" customHeight="1" x14ac:dyDescent="0.2">
      <c r="A6" s="1"/>
      <c r="B6" s="33">
        <v>2005</v>
      </c>
      <c r="C6" s="33" t="s">
        <v>46</v>
      </c>
      <c r="D6" s="41" t="s">
        <v>42</v>
      </c>
      <c r="E6" s="33">
        <v>20</v>
      </c>
      <c r="F6" s="33">
        <v>0</v>
      </c>
      <c r="G6" s="33">
        <v>0</v>
      </c>
      <c r="H6" s="33">
        <v>3</v>
      </c>
      <c r="I6" s="33">
        <v>37</v>
      </c>
      <c r="J6" s="33">
        <v>29</v>
      </c>
      <c r="K6" s="33">
        <v>7</v>
      </c>
      <c r="L6" s="33">
        <v>1</v>
      </c>
      <c r="M6" s="33">
        <v>0</v>
      </c>
      <c r="N6" s="42">
        <v>0.4204</v>
      </c>
      <c r="O6" s="27">
        <f t="shared" ref="O6:O11" si="0">PRODUCT(I6/N6)</f>
        <v>88.011417697431014</v>
      </c>
      <c r="P6" s="33">
        <v>7</v>
      </c>
      <c r="Q6" s="33">
        <v>0</v>
      </c>
      <c r="R6" s="33">
        <v>1</v>
      </c>
      <c r="S6" s="33">
        <v>2</v>
      </c>
      <c r="T6" s="33">
        <v>13</v>
      </c>
      <c r="U6" s="34"/>
      <c r="V6" s="34"/>
      <c r="W6" s="34"/>
      <c r="X6" s="34"/>
      <c r="Y6" s="34"/>
      <c r="Z6" s="33"/>
      <c r="AA6" s="33"/>
      <c r="AB6" s="33"/>
      <c r="AC6" s="35"/>
      <c r="AD6" s="36"/>
      <c r="AE6" s="33"/>
      <c r="AF6" s="15" t="s">
        <v>47</v>
      </c>
      <c r="AG6" s="9"/>
      <c r="AH6" s="9"/>
      <c r="AI6" s="9"/>
      <c r="AJ6" s="26"/>
      <c r="AK6" s="9"/>
      <c r="AL6" s="9"/>
    </row>
    <row r="7" spans="1:38" ht="15" customHeight="1" x14ac:dyDescent="0.2">
      <c r="A7" s="1"/>
      <c r="B7" s="33">
        <v>2006</v>
      </c>
      <c r="C7" s="33" t="s">
        <v>45</v>
      </c>
      <c r="D7" s="41" t="s">
        <v>42</v>
      </c>
      <c r="E7" s="33">
        <v>1</v>
      </c>
      <c r="F7" s="33">
        <v>0</v>
      </c>
      <c r="G7" s="33">
        <v>0</v>
      </c>
      <c r="H7" s="33">
        <v>0</v>
      </c>
      <c r="I7" s="33">
        <v>1</v>
      </c>
      <c r="J7" s="33">
        <v>1</v>
      </c>
      <c r="K7" s="33">
        <v>0</v>
      </c>
      <c r="L7" s="33">
        <v>0</v>
      </c>
      <c r="M7" s="33">
        <v>0</v>
      </c>
      <c r="N7" s="43">
        <v>0.33329999999999999</v>
      </c>
      <c r="O7" s="27">
        <f t="shared" si="0"/>
        <v>3.0003000300030003</v>
      </c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5"/>
      <c r="AD7" s="36"/>
      <c r="AE7" s="33"/>
      <c r="AF7" s="15"/>
      <c r="AG7" s="9"/>
      <c r="AH7" s="9"/>
      <c r="AI7" s="9"/>
      <c r="AJ7" s="26"/>
      <c r="AK7" s="9"/>
      <c r="AL7" s="9"/>
    </row>
    <row r="8" spans="1:38" ht="15" customHeight="1" x14ac:dyDescent="0.2">
      <c r="A8" s="1"/>
      <c r="B8" s="33">
        <v>2007</v>
      </c>
      <c r="C8" s="33" t="s">
        <v>49</v>
      </c>
      <c r="D8" s="41" t="s">
        <v>42</v>
      </c>
      <c r="E8" s="33">
        <v>20</v>
      </c>
      <c r="F8" s="33">
        <v>0</v>
      </c>
      <c r="G8" s="33">
        <v>1</v>
      </c>
      <c r="H8" s="33">
        <v>4</v>
      </c>
      <c r="I8" s="33">
        <v>40</v>
      </c>
      <c r="J8" s="33">
        <v>14</v>
      </c>
      <c r="K8" s="33">
        <v>16</v>
      </c>
      <c r="L8" s="33">
        <v>9</v>
      </c>
      <c r="M8" s="33">
        <v>1</v>
      </c>
      <c r="N8" s="42">
        <v>0.3846</v>
      </c>
      <c r="O8" s="27">
        <f t="shared" si="0"/>
        <v>104.00416016640666</v>
      </c>
      <c r="P8" s="33"/>
      <c r="Q8" s="33"/>
      <c r="R8" s="33"/>
      <c r="S8" s="33"/>
      <c r="T8" s="33"/>
      <c r="U8" s="34">
        <v>1</v>
      </c>
      <c r="V8" s="34">
        <v>0</v>
      </c>
      <c r="W8" s="34">
        <v>0</v>
      </c>
      <c r="X8" s="34">
        <v>2</v>
      </c>
      <c r="Y8" s="34">
        <v>2</v>
      </c>
      <c r="Z8" s="33"/>
      <c r="AA8" s="33"/>
      <c r="AB8" s="33"/>
      <c r="AC8" s="35"/>
      <c r="AD8" s="36"/>
      <c r="AE8" s="33"/>
      <c r="AF8" s="44" t="s">
        <v>52</v>
      </c>
      <c r="AG8" s="9"/>
      <c r="AH8" s="9"/>
      <c r="AI8" s="9"/>
      <c r="AJ8" s="26"/>
      <c r="AK8" s="9"/>
      <c r="AL8" s="9"/>
    </row>
    <row r="9" spans="1:38" s="11" customFormat="1" ht="15" customHeight="1" x14ac:dyDescent="0.2">
      <c r="A9" s="1"/>
      <c r="B9" s="33">
        <v>2008</v>
      </c>
      <c r="C9" s="33" t="s">
        <v>45</v>
      </c>
      <c r="D9" s="41" t="s">
        <v>42</v>
      </c>
      <c r="E9" s="33">
        <v>19</v>
      </c>
      <c r="F9" s="33">
        <v>0</v>
      </c>
      <c r="G9" s="33">
        <v>3</v>
      </c>
      <c r="H9" s="33">
        <v>3</v>
      </c>
      <c r="I9" s="33">
        <v>34</v>
      </c>
      <c r="J9" s="33">
        <v>7</v>
      </c>
      <c r="K9" s="33">
        <v>16</v>
      </c>
      <c r="L9" s="33">
        <v>8</v>
      </c>
      <c r="M9" s="33">
        <v>3</v>
      </c>
      <c r="N9" s="42">
        <v>0.47220000000000001</v>
      </c>
      <c r="O9" s="27">
        <f t="shared" si="0"/>
        <v>72.003388394747986</v>
      </c>
      <c r="P9" s="33">
        <v>7</v>
      </c>
      <c r="Q9" s="33">
        <v>0</v>
      </c>
      <c r="R9" s="33">
        <v>1</v>
      </c>
      <c r="S9" s="33">
        <v>2</v>
      </c>
      <c r="T9" s="33">
        <v>15</v>
      </c>
      <c r="U9" s="34"/>
      <c r="V9" s="34"/>
      <c r="W9" s="34"/>
      <c r="X9" s="34"/>
      <c r="Y9" s="34"/>
      <c r="Z9" s="33"/>
      <c r="AA9" s="33"/>
      <c r="AB9" s="33"/>
      <c r="AC9" s="35"/>
      <c r="AD9" s="36"/>
      <c r="AE9" s="33"/>
      <c r="AF9" s="15" t="s">
        <v>47</v>
      </c>
      <c r="AG9" s="9"/>
      <c r="AH9" s="9"/>
      <c r="AI9" s="9"/>
      <c r="AJ9" s="26"/>
      <c r="AK9" s="9"/>
      <c r="AL9" s="9"/>
    </row>
    <row r="10" spans="1:38" ht="15" customHeight="1" x14ac:dyDescent="0.2">
      <c r="A10" s="1"/>
      <c r="B10" s="33">
        <v>2009</v>
      </c>
      <c r="C10" s="33" t="s">
        <v>45</v>
      </c>
      <c r="D10" s="41" t="s">
        <v>4</v>
      </c>
      <c r="E10" s="33">
        <v>13</v>
      </c>
      <c r="F10" s="33">
        <v>1</v>
      </c>
      <c r="G10" s="33">
        <v>4</v>
      </c>
      <c r="H10" s="33">
        <v>3</v>
      </c>
      <c r="I10" s="33">
        <v>23</v>
      </c>
      <c r="J10" s="33">
        <v>9</v>
      </c>
      <c r="K10" s="33">
        <v>5</v>
      </c>
      <c r="L10" s="33">
        <v>4</v>
      </c>
      <c r="M10" s="33">
        <v>5</v>
      </c>
      <c r="N10" s="42">
        <v>0.40350000000000003</v>
      </c>
      <c r="O10" s="27">
        <f t="shared" si="0"/>
        <v>57.001239157372986</v>
      </c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5">
        <v>1</v>
      </c>
      <c r="AD10" s="36"/>
      <c r="AE10" s="33"/>
      <c r="AF10" s="15"/>
      <c r="AG10" s="9"/>
      <c r="AH10" s="9"/>
      <c r="AI10" s="9"/>
      <c r="AJ10" s="26"/>
      <c r="AK10" s="9"/>
      <c r="AL10" s="9"/>
    </row>
    <row r="11" spans="1:38" ht="15" customHeight="1" x14ac:dyDescent="0.2">
      <c r="A11" s="1"/>
      <c r="B11" s="33">
        <v>2010</v>
      </c>
      <c r="C11" s="33" t="s">
        <v>23</v>
      </c>
      <c r="D11" s="41" t="s">
        <v>4</v>
      </c>
      <c r="E11" s="33">
        <v>24</v>
      </c>
      <c r="F11" s="33">
        <v>0</v>
      </c>
      <c r="G11" s="33">
        <v>7</v>
      </c>
      <c r="H11" s="33">
        <v>0</v>
      </c>
      <c r="I11" s="33">
        <v>40</v>
      </c>
      <c r="J11" s="33">
        <v>20</v>
      </c>
      <c r="K11" s="33">
        <v>6</v>
      </c>
      <c r="L11" s="33">
        <v>7</v>
      </c>
      <c r="M11" s="33">
        <v>7</v>
      </c>
      <c r="N11" s="42">
        <v>0.45450000000000002</v>
      </c>
      <c r="O11" s="27">
        <f t="shared" si="0"/>
        <v>88.008800880088003</v>
      </c>
      <c r="P11" s="33">
        <v>4</v>
      </c>
      <c r="Q11" s="33">
        <v>0</v>
      </c>
      <c r="R11" s="33">
        <v>0</v>
      </c>
      <c r="S11" s="33">
        <v>0</v>
      </c>
      <c r="T11" s="33">
        <v>2</v>
      </c>
      <c r="U11" s="34"/>
      <c r="V11" s="34"/>
      <c r="W11" s="34"/>
      <c r="X11" s="34"/>
      <c r="Y11" s="34"/>
      <c r="Z11" s="33"/>
      <c r="AA11" s="33"/>
      <c r="AB11" s="33">
        <v>1</v>
      </c>
      <c r="AC11" s="35">
        <v>1</v>
      </c>
      <c r="AD11" s="36"/>
      <c r="AE11" s="33"/>
      <c r="AF11" s="15" t="s">
        <v>17</v>
      </c>
      <c r="AG11" s="9"/>
      <c r="AH11" s="9"/>
      <c r="AI11" s="9"/>
      <c r="AJ11" s="26"/>
      <c r="AK11" s="9"/>
      <c r="AL11" s="9"/>
    </row>
    <row r="12" spans="1:38" ht="15" customHeight="1" x14ac:dyDescent="0.2">
      <c r="A12" s="1"/>
      <c r="B12" s="33">
        <v>2011</v>
      </c>
      <c r="C12" s="33" t="s">
        <v>63</v>
      </c>
      <c r="D12" s="41" t="s">
        <v>4</v>
      </c>
      <c r="E12" s="33">
        <v>22</v>
      </c>
      <c r="F12" s="33">
        <v>0</v>
      </c>
      <c r="G12" s="33">
        <v>14</v>
      </c>
      <c r="H12" s="33">
        <v>1</v>
      </c>
      <c r="I12" s="33">
        <v>41</v>
      </c>
      <c r="J12" s="33">
        <v>15</v>
      </c>
      <c r="K12" s="33">
        <v>2</v>
      </c>
      <c r="L12" s="33">
        <v>10</v>
      </c>
      <c r="M12" s="33">
        <v>14</v>
      </c>
      <c r="N12" s="42">
        <v>0.39400000000000002</v>
      </c>
      <c r="O12" s="27">
        <f>PRODUCT(I12/N12)</f>
        <v>104.06091370558376</v>
      </c>
      <c r="P12" s="33">
        <v>4</v>
      </c>
      <c r="Q12" s="33">
        <v>0</v>
      </c>
      <c r="R12" s="33">
        <v>0</v>
      </c>
      <c r="S12" s="33">
        <v>0</v>
      </c>
      <c r="T12" s="33">
        <v>3</v>
      </c>
      <c r="U12" s="34"/>
      <c r="V12" s="34"/>
      <c r="W12" s="34"/>
      <c r="X12" s="34"/>
      <c r="Y12" s="34"/>
      <c r="Z12" s="33"/>
      <c r="AA12" s="33"/>
      <c r="AB12" s="33"/>
      <c r="AC12" s="35"/>
      <c r="AD12" s="36">
        <v>1</v>
      </c>
      <c r="AE12" s="33"/>
      <c r="AF12" s="15" t="s">
        <v>17</v>
      </c>
      <c r="AG12" s="9"/>
      <c r="AH12" s="9"/>
      <c r="AI12" s="9"/>
      <c r="AJ12" s="26"/>
      <c r="AK12" s="9"/>
      <c r="AL12" s="9"/>
    </row>
    <row r="13" spans="1:38" ht="15" customHeight="1" x14ac:dyDescent="0.2">
      <c r="A13" s="1"/>
      <c r="B13" s="33">
        <v>2012</v>
      </c>
      <c r="C13" s="33" t="s">
        <v>63</v>
      </c>
      <c r="D13" s="41" t="s">
        <v>4</v>
      </c>
      <c r="E13" s="33">
        <v>18</v>
      </c>
      <c r="F13" s="33">
        <v>0</v>
      </c>
      <c r="G13" s="33">
        <v>10</v>
      </c>
      <c r="H13" s="33">
        <v>2</v>
      </c>
      <c r="I13" s="33">
        <v>35</v>
      </c>
      <c r="J13" s="33">
        <v>12</v>
      </c>
      <c r="K13" s="33">
        <v>5</v>
      </c>
      <c r="L13" s="33">
        <v>8</v>
      </c>
      <c r="M13" s="33">
        <v>10</v>
      </c>
      <c r="N13" s="42">
        <v>0.39800000000000002</v>
      </c>
      <c r="O13" s="93">
        <f>PRODUCT(I13/N13)</f>
        <v>87.939698492462313</v>
      </c>
      <c r="P13" s="33">
        <v>12</v>
      </c>
      <c r="Q13" s="33">
        <v>0</v>
      </c>
      <c r="R13" s="33">
        <v>3</v>
      </c>
      <c r="S13" s="33">
        <v>1</v>
      </c>
      <c r="T13" s="33">
        <v>25</v>
      </c>
      <c r="U13" s="34"/>
      <c r="V13" s="34"/>
      <c r="W13" s="34"/>
      <c r="X13" s="34"/>
      <c r="Y13" s="34"/>
      <c r="Z13" s="33"/>
      <c r="AA13" s="33"/>
      <c r="AB13" s="33"/>
      <c r="AC13" s="35"/>
      <c r="AD13" s="36">
        <v>1</v>
      </c>
      <c r="AE13" s="33"/>
      <c r="AF13" s="15" t="s">
        <v>17</v>
      </c>
      <c r="AG13" s="9"/>
      <c r="AH13" s="9"/>
      <c r="AI13" s="9"/>
      <c r="AJ13" s="10"/>
      <c r="AK13" s="9"/>
      <c r="AL13" s="9"/>
    </row>
    <row r="14" spans="1:38" ht="15" customHeight="1" x14ac:dyDescent="0.2">
      <c r="A14" s="1"/>
      <c r="B14" s="18" t="s">
        <v>10</v>
      </c>
      <c r="C14" s="19"/>
      <c r="D14" s="17"/>
      <c r="E14" s="20">
        <f t="shared" ref="E14:M14" si="1">SUM(E4:E13)</f>
        <v>137</v>
      </c>
      <c r="F14" s="20">
        <f t="shared" si="1"/>
        <v>1</v>
      </c>
      <c r="G14" s="20">
        <f t="shared" si="1"/>
        <v>39</v>
      </c>
      <c r="H14" s="20">
        <f t="shared" si="1"/>
        <v>16</v>
      </c>
      <c r="I14" s="20">
        <f t="shared" si="1"/>
        <v>251</v>
      </c>
      <c r="J14" s="20">
        <f t="shared" si="1"/>
        <v>107</v>
      </c>
      <c r="K14" s="20">
        <f t="shared" si="1"/>
        <v>57</v>
      </c>
      <c r="L14" s="20">
        <f t="shared" si="1"/>
        <v>47</v>
      </c>
      <c r="M14" s="20">
        <f t="shared" si="1"/>
        <v>40</v>
      </c>
      <c r="N14" s="45">
        <f>PRODUCT(I14/O14)</f>
        <v>0.41554233044167854</v>
      </c>
      <c r="O14" s="94">
        <f>SUM(O6:O13)</f>
        <v>604.02991852409582</v>
      </c>
      <c r="P14" s="20">
        <f t="shared" ref="P14:AE14" si="2">SUM(P4:P13)</f>
        <v>34</v>
      </c>
      <c r="Q14" s="20">
        <f t="shared" si="2"/>
        <v>0</v>
      </c>
      <c r="R14" s="20">
        <f t="shared" si="2"/>
        <v>5</v>
      </c>
      <c r="S14" s="20">
        <f t="shared" si="2"/>
        <v>5</v>
      </c>
      <c r="T14" s="20">
        <f t="shared" si="2"/>
        <v>58</v>
      </c>
      <c r="U14" s="20">
        <f t="shared" si="2"/>
        <v>1</v>
      </c>
      <c r="V14" s="20">
        <f t="shared" si="2"/>
        <v>0</v>
      </c>
      <c r="W14" s="20">
        <f t="shared" si="2"/>
        <v>0</v>
      </c>
      <c r="X14" s="20">
        <f t="shared" si="2"/>
        <v>2</v>
      </c>
      <c r="Y14" s="20">
        <f t="shared" si="2"/>
        <v>2</v>
      </c>
      <c r="Z14" s="20">
        <f t="shared" si="2"/>
        <v>0</v>
      </c>
      <c r="AA14" s="20">
        <f t="shared" si="2"/>
        <v>0</v>
      </c>
      <c r="AB14" s="20">
        <f t="shared" si="2"/>
        <v>1</v>
      </c>
      <c r="AC14" s="20">
        <f t="shared" si="2"/>
        <v>2</v>
      </c>
      <c r="AD14" s="20">
        <f t="shared" si="2"/>
        <v>2</v>
      </c>
      <c r="AE14" s="20">
        <f t="shared" si="2"/>
        <v>0</v>
      </c>
      <c r="AF14" s="15"/>
      <c r="AG14" s="25"/>
      <c r="AH14" s="26"/>
      <c r="AI14" s="26"/>
      <c r="AJ14" s="26"/>
      <c r="AK14" s="9"/>
      <c r="AL14" s="9"/>
    </row>
    <row r="15" spans="1:38" ht="15" customHeight="1" x14ac:dyDescent="0.2">
      <c r="A15" s="1"/>
      <c r="B15" s="41" t="s">
        <v>2</v>
      </c>
      <c r="C15" s="36"/>
      <c r="D15" s="46">
        <f>SUM(F14:H14)+((I14-F14-G14)/3)+(E14/3)+(Z14*25)+(AA14*25)+(AB14*10)+(AC14*25)+(AD14*20)+(AE14*15)</f>
        <v>272</v>
      </c>
      <c r="E15" s="1"/>
      <c r="F15" s="1"/>
      <c r="G15" s="1"/>
      <c r="H15" s="1"/>
      <c r="I15" s="1"/>
      <c r="J15" s="1"/>
      <c r="K15" s="1"/>
      <c r="L15" s="1"/>
      <c r="M15" s="1"/>
      <c r="N15" s="4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8"/>
      <c r="AE15" s="1"/>
      <c r="AF15" s="1"/>
      <c r="AG15" s="25"/>
      <c r="AH15" s="10"/>
      <c r="AI15" s="10"/>
      <c r="AJ15" s="10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7"/>
      <c r="O16" s="49"/>
      <c r="P16" s="1"/>
      <c r="Q16" s="5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51"/>
      <c r="AG16" s="25"/>
      <c r="AH16" s="26"/>
      <c r="AI16" s="26"/>
      <c r="AJ16" s="10"/>
      <c r="AK16" s="9"/>
      <c r="AL16" s="9"/>
    </row>
    <row r="17" spans="1:38" s="11" customFormat="1" ht="15" customHeight="1" x14ac:dyDescent="0.25">
      <c r="A17" s="1"/>
      <c r="B17" s="24" t="s">
        <v>18</v>
      </c>
      <c r="C17" s="52"/>
      <c r="D17" s="52"/>
      <c r="E17" s="20" t="s">
        <v>5</v>
      </c>
      <c r="F17" s="20" t="s">
        <v>14</v>
      </c>
      <c r="G17" s="17" t="s">
        <v>15</v>
      </c>
      <c r="H17" s="20" t="s">
        <v>16</v>
      </c>
      <c r="I17" s="20" t="s">
        <v>3</v>
      </c>
      <c r="J17" s="1"/>
      <c r="K17" s="20" t="s">
        <v>33</v>
      </c>
      <c r="L17" s="20" t="s">
        <v>34</v>
      </c>
      <c r="M17" s="20" t="s">
        <v>35</v>
      </c>
      <c r="N17" s="45" t="s">
        <v>29</v>
      </c>
      <c r="O17" s="27"/>
      <c r="P17" s="53" t="s">
        <v>43</v>
      </c>
      <c r="Q17" s="14"/>
      <c r="R17" s="14"/>
      <c r="S17" s="14"/>
      <c r="T17" s="54"/>
      <c r="U17" s="54"/>
      <c r="V17" s="54"/>
      <c r="W17" s="54"/>
      <c r="X17" s="54"/>
      <c r="Y17" s="14"/>
      <c r="Z17" s="14"/>
      <c r="AA17" s="14"/>
      <c r="AB17" s="14"/>
      <c r="AC17" s="14"/>
      <c r="AD17" s="14"/>
      <c r="AE17" s="14"/>
      <c r="AF17" s="35"/>
      <c r="AG17" s="25"/>
      <c r="AH17" s="1"/>
      <c r="AI17" s="10"/>
      <c r="AJ17" s="10"/>
      <c r="AK17" s="9"/>
      <c r="AL17" s="9"/>
    </row>
    <row r="18" spans="1:38" ht="15" customHeight="1" x14ac:dyDescent="0.2">
      <c r="A18" s="1"/>
      <c r="B18" s="53" t="s">
        <v>19</v>
      </c>
      <c r="C18" s="14"/>
      <c r="D18" s="55"/>
      <c r="E18" s="33">
        <f>PRODUCT(E14)</f>
        <v>137</v>
      </c>
      <c r="F18" s="33">
        <f>PRODUCT(F14)</f>
        <v>1</v>
      </c>
      <c r="G18" s="33">
        <f>PRODUCT(G14)</f>
        <v>39</v>
      </c>
      <c r="H18" s="33">
        <f>PRODUCT(H14)</f>
        <v>16</v>
      </c>
      <c r="I18" s="33">
        <f>PRODUCT(I14)</f>
        <v>251</v>
      </c>
      <c r="J18" s="1"/>
      <c r="K18" s="56">
        <f>PRODUCT((F18+G18)/E18)</f>
        <v>0.29197080291970801</v>
      </c>
      <c r="L18" s="56">
        <f>PRODUCT(H18/E18)</f>
        <v>0.11678832116788321</v>
      </c>
      <c r="M18" s="56">
        <f>PRODUCT(I18/E18)</f>
        <v>1.832116788321168</v>
      </c>
      <c r="N18" s="57">
        <f>PRODUCT(N14)</f>
        <v>0.41554233044167854</v>
      </c>
      <c r="O18" s="27">
        <f>PRODUCT(O14)</f>
        <v>604.02991852409582</v>
      </c>
      <c r="P18" s="58" t="s">
        <v>24</v>
      </c>
      <c r="Q18" s="59"/>
      <c r="R18" s="59"/>
      <c r="S18" s="60" t="s">
        <v>53</v>
      </c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1" t="s">
        <v>25</v>
      </c>
      <c r="AE18" s="60"/>
      <c r="AF18" s="62" t="s">
        <v>54</v>
      </c>
      <c r="AG18" s="25"/>
      <c r="AH18" s="1"/>
      <c r="AI18" s="10"/>
      <c r="AJ18" s="10"/>
      <c r="AK18" s="9"/>
      <c r="AL18" s="9"/>
    </row>
    <row r="19" spans="1:38" ht="15" customHeight="1" x14ac:dyDescent="0.2">
      <c r="A19" s="1"/>
      <c r="B19" s="63" t="s">
        <v>20</v>
      </c>
      <c r="C19" s="64"/>
      <c r="D19" s="65"/>
      <c r="E19" s="33">
        <f>SUM(P14)</f>
        <v>34</v>
      </c>
      <c r="F19" s="33">
        <f>SUM(Q14)</f>
        <v>0</v>
      </c>
      <c r="G19" s="33">
        <f>SUM(R14)</f>
        <v>5</v>
      </c>
      <c r="H19" s="33">
        <f>SUM(S14)</f>
        <v>5</v>
      </c>
      <c r="I19" s="33">
        <f>SUM(T14)</f>
        <v>58</v>
      </c>
      <c r="J19" s="1"/>
      <c r="K19" s="56">
        <f>PRODUCT((F19+G19)/E19)</f>
        <v>0.14705882352941177</v>
      </c>
      <c r="L19" s="56">
        <f>PRODUCT(H19/E19)</f>
        <v>0.14705882352941177</v>
      </c>
      <c r="M19" s="56">
        <f>PRODUCT(I19/E19)</f>
        <v>1.7058823529411764</v>
      </c>
      <c r="N19" s="42">
        <v>0.39200000000000002</v>
      </c>
      <c r="O19" s="27">
        <f>PRODUCT(I19/N19)</f>
        <v>147.95918367346937</v>
      </c>
      <c r="P19" s="66" t="s">
        <v>26</v>
      </c>
      <c r="Q19" s="67"/>
      <c r="R19" s="67"/>
      <c r="S19" s="68" t="s">
        <v>55</v>
      </c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9" t="s">
        <v>56</v>
      </c>
      <c r="AE19" s="68"/>
      <c r="AF19" s="70" t="s">
        <v>57</v>
      </c>
      <c r="AG19" s="25"/>
      <c r="AH19" s="1"/>
      <c r="AI19" s="10"/>
      <c r="AJ19" s="10"/>
      <c r="AK19" s="9"/>
      <c r="AL19" s="9"/>
    </row>
    <row r="20" spans="1:38" ht="15" customHeight="1" x14ac:dyDescent="0.2">
      <c r="A20" s="1"/>
      <c r="B20" s="71" t="s">
        <v>21</v>
      </c>
      <c r="C20" s="72"/>
      <c r="D20" s="73"/>
      <c r="E20" s="34">
        <f>PRODUCT(U14)</f>
        <v>1</v>
      </c>
      <c r="F20" s="34">
        <f>PRODUCT(V14)</f>
        <v>0</v>
      </c>
      <c r="G20" s="34">
        <f>PRODUCT(W14)</f>
        <v>0</v>
      </c>
      <c r="H20" s="34">
        <f>PRODUCT(X14)</f>
        <v>2</v>
      </c>
      <c r="I20" s="34">
        <f>PRODUCT(Y14)</f>
        <v>2</v>
      </c>
      <c r="J20" s="1"/>
      <c r="K20" s="74">
        <f>PRODUCT((F20+G20)/E20)</f>
        <v>0</v>
      </c>
      <c r="L20" s="74">
        <f>PRODUCT(H20/E20)</f>
        <v>2</v>
      </c>
      <c r="M20" s="74">
        <f>PRODUCT(I20/E20)</f>
        <v>2</v>
      </c>
      <c r="N20" s="75">
        <v>0.4</v>
      </c>
      <c r="O20" s="27">
        <f>PRODUCT(I20/N20)</f>
        <v>5</v>
      </c>
      <c r="P20" s="66" t="s">
        <v>27</v>
      </c>
      <c r="Q20" s="67"/>
      <c r="R20" s="67"/>
      <c r="S20" s="68" t="s">
        <v>58</v>
      </c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9" t="s">
        <v>44</v>
      </c>
      <c r="AE20" s="68"/>
      <c r="AF20" s="70" t="s">
        <v>59</v>
      </c>
      <c r="AG20" s="25"/>
      <c r="AH20" s="1"/>
      <c r="AI20" s="10"/>
      <c r="AJ20" s="10"/>
      <c r="AK20" s="9"/>
      <c r="AL20" s="9"/>
    </row>
    <row r="21" spans="1:38" ht="15" customHeight="1" x14ac:dyDescent="0.2">
      <c r="A21" s="1"/>
      <c r="B21" s="76" t="s">
        <v>22</v>
      </c>
      <c r="C21" s="77"/>
      <c r="D21" s="78"/>
      <c r="E21" s="20">
        <f>SUM(E18:E20)</f>
        <v>172</v>
      </c>
      <c r="F21" s="20">
        <f>SUM(F18:F20)</f>
        <v>1</v>
      </c>
      <c r="G21" s="20">
        <f>SUM(G18:G20)</f>
        <v>44</v>
      </c>
      <c r="H21" s="20">
        <f>SUM(H18:H20)</f>
        <v>23</v>
      </c>
      <c r="I21" s="20">
        <f>SUM(I18:I20)</f>
        <v>311</v>
      </c>
      <c r="J21" s="1"/>
      <c r="K21" s="79">
        <f>PRODUCT((F21+G21)/E21)</f>
        <v>0.26162790697674421</v>
      </c>
      <c r="L21" s="79">
        <f>PRODUCT(H21/E21)</f>
        <v>0.13372093023255813</v>
      </c>
      <c r="M21" s="79">
        <f>PRODUCT(I21/E21)</f>
        <v>1.808139534883721</v>
      </c>
      <c r="N21" s="45">
        <f>PRODUCT(I21/O21)</f>
        <v>0.41083814693917836</v>
      </c>
      <c r="O21" s="27">
        <f>SUM(O18:O20)</f>
        <v>756.98910219756522</v>
      </c>
      <c r="P21" s="80" t="s">
        <v>28</v>
      </c>
      <c r="Q21" s="81"/>
      <c r="R21" s="81"/>
      <c r="S21" s="82" t="s">
        <v>60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61</v>
      </c>
      <c r="AE21" s="82"/>
      <c r="AF21" s="84" t="s">
        <v>62</v>
      </c>
      <c r="AG21" s="25"/>
      <c r="AH21" s="1"/>
      <c r="AI21" s="10"/>
      <c r="AJ21" s="10"/>
      <c r="AK21" s="9"/>
      <c r="AL21" s="9"/>
    </row>
    <row r="22" spans="1:38" ht="15" customHeight="1" x14ac:dyDescent="0.25">
      <c r="A22" s="1"/>
      <c r="B22" s="48"/>
      <c r="C22" s="48"/>
      <c r="D22" s="48"/>
      <c r="E22" s="48"/>
      <c r="F22" s="48"/>
      <c r="G22" s="48"/>
      <c r="H22" s="48"/>
      <c r="I22" s="48"/>
      <c r="J22" s="1"/>
      <c r="K22" s="48"/>
      <c r="L22" s="48"/>
      <c r="M22" s="48"/>
      <c r="N22" s="47"/>
      <c r="O22" s="27"/>
      <c r="P22" s="1"/>
      <c r="Q22" s="50"/>
      <c r="R22" s="1"/>
      <c r="S22" s="1"/>
      <c r="T22" s="27"/>
      <c r="U22" s="27"/>
      <c r="V22" s="8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5"/>
      <c r="AH22" s="27"/>
      <c r="AI22" s="10"/>
      <c r="AJ22" s="10"/>
      <c r="AK22" s="9"/>
      <c r="AL22" s="9"/>
    </row>
    <row r="23" spans="1:38" s="86" customFormat="1" ht="15" customHeight="1" x14ac:dyDescent="0.25">
      <c r="A23" s="1"/>
      <c r="B23" s="1" t="s">
        <v>65</v>
      </c>
      <c r="C23" s="1"/>
      <c r="D23" s="1" t="s">
        <v>66</v>
      </c>
      <c r="E23" s="1"/>
      <c r="F23" s="1"/>
      <c r="G23" s="1"/>
      <c r="H23" s="1"/>
      <c r="I23" s="1"/>
      <c r="J23" s="1"/>
      <c r="K23" s="1"/>
      <c r="L23" s="1"/>
      <c r="M23" s="1"/>
      <c r="N23" s="50"/>
      <c r="O23" s="27"/>
      <c r="P23" s="1"/>
      <c r="Q23" s="50"/>
      <c r="R23" s="1"/>
      <c r="S23" s="1"/>
      <c r="T23" s="27"/>
      <c r="U23" s="27"/>
      <c r="V23" s="85"/>
      <c r="W23" s="1"/>
      <c r="X23" s="1"/>
      <c r="Y23" s="1"/>
      <c r="Z23" s="1"/>
      <c r="AA23" s="1"/>
      <c r="AB23" s="1"/>
      <c r="AC23" s="1"/>
      <c r="AD23" s="1"/>
      <c r="AE23" s="1"/>
      <c r="AF23" s="51"/>
      <c r="AG23" s="25"/>
      <c r="AH23" s="10"/>
      <c r="AI23" s="10"/>
      <c r="AJ23" s="10"/>
      <c r="AK23" s="9"/>
      <c r="AL23" s="9"/>
    </row>
    <row r="24" spans="1:38" s="86" customFormat="1" ht="15" customHeight="1" x14ac:dyDescent="0.25">
      <c r="A24" s="1"/>
      <c r="B24" s="1"/>
      <c r="C24" s="1"/>
      <c r="D24" s="1" t="s">
        <v>67</v>
      </c>
      <c r="E24" s="1"/>
      <c r="F24" s="1"/>
      <c r="G24" s="1"/>
      <c r="H24" s="1"/>
      <c r="I24" s="1"/>
      <c r="J24" s="1"/>
      <c r="K24" s="1"/>
      <c r="L24" s="1"/>
      <c r="M24" s="1"/>
      <c r="N24" s="50"/>
      <c r="O24" s="27"/>
      <c r="P24" s="1"/>
      <c r="Q24" s="50"/>
      <c r="R24" s="1"/>
      <c r="S24" s="1"/>
      <c r="T24" s="27"/>
      <c r="U24" s="27"/>
      <c r="V24" s="85"/>
      <c r="W24" s="1"/>
      <c r="X24" s="1"/>
      <c r="Y24" s="1"/>
      <c r="Z24" s="1"/>
      <c r="AA24" s="1"/>
      <c r="AB24" s="1"/>
      <c r="AC24" s="1"/>
      <c r="AD24" s="1"/>
      <c r="AE24" s="1"/>
      <c r="AF24" s="51"/>
      <c r="AG24" s="25"/>
      <c r="AH24" s="10"/>
      <c r="AI24" s="10"/>
      <c r="AJ24" s="10"/>
      <c r="AK24" s="9"/>
      <c r="AL24" s="9"/>
    </row>
    <row r="25" spans="1:38" s="86" customFormat="1" ht="15" customHeight="1" x14ac:dyDescent="0.25">
      <c r="A25" s="1"/>
      <c r="B25" s="1"/>
      <c r="C25" s="1"/>
      <c r="D25" s="1" t="s">
        <v>68</v>
      </c>
      <c r="E25" s="1"/>
      <c r="F25" s="1"/>
      <c r="G25" s="1"/>
      <c r="H25" s="1"/>
      <c r="I25" s="1"/>
      <c r="J25" s="1"/>
      <c r="K25" s="1"/>
      <c r="L25" s="1"/>
      <c r="M25" s="1"/>
      <c r="N25" s="50"/>
      <c r="O25" s="27"/>
      <c r="P25" s="1"/>
      <c r="Q25" s="50"/>
      <c r="R25" s="1"/>
      <c r="S25" s="1"/>
      <c r="T25" s="27"/>
      <c r="U25" s="27"/>
      <c r="V25" s="85"/>
      <c r="W25" s="1"/>
      <c r="X25" s="1"/>
      <c r="Y25" s="1"/>
      <c r="Z25" s="1"/>
      <c r="AA25" s="1"/>
      <c r="AB25" s="1"/>
      <c r="AC25" s="1"/>
      <c r="AD25" s="1"/>
      <c r="AE25" s="1"/>
      <c r="AF25" s="51"/>
      <c r="AG25" s="9"/>
      <c r="AH25" s="10"/>
      <c r="AI25" s="10"/>
      <c r="AJ25" s="10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50"/>
      <c r="O26" s="27"/>
      <c r="P26" s="1"/>
      <c r="Q26" s="50"/>
      <c r="R26" s="1"/>
      <c r="S26" s="1"/>
      <c r="T26" s="27"/>
      <c r="U26" s="27"/>
      <c r="V26" s="85"/>
      <c r="W26" s="1"/>
      <c r="X26" s="1"/>
      <c r="Y26" s="1"/>
      <c r="Z26" s="1"/>
      <c r="AA26" s="1"/>
      <c r="AB26" s="1"/>
      <c r="AC26" s="1"/>
      <c r="AD26" s="1"/>
      <c r="AE26" s="1"/>
      <c r="AF26" s="51"/>
      <c r="AG26" s="25"/>
      <c r="AH26" s="10"/>
      <c r="AI26" s="10"/>
      <c r="AJ26" s="10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50"/>
      <c r="O27" s="27"/>
      <c r="P27" s="1"/>
      <c r="Q27" s="50"/>
      <c r="R27" s="1"/>
      <c r="S27" s="1"/>
      <c r="T27" s="27"/>
      <c r="U27" s="27"/>
      <c r="V27" s="85"/>
      <c r="W27" s="1"/>
      <c r="X27" s="1"/>
      <c r="Y27" s="1"/>
      <c r="Z27" s="1"/>
      <c r="AA27" s="1"/>
      <c r="AB27" s="1"/>
      <c r="AC27" s="1"/>
      <c r="AD27" s="1"/>
      <c r="AE27" s="1"/>
      <c r="AF27" s="51"/>
      <c r="AG27" s="9"/>
      <c r="AH27" s="10"/>
      <c r="AI27" s="10"/>
      <c r="AJ27" s="10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7"/>
      <c r="N28" s="87"/>
      <c r="O28" s="27"/>
      <c r="P28" s="1"/>
      <c r="Q28" s="50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51"/>
      <c r="AG28" s="9"/>
      <c r="AH28" s="10"/>
      <c r="AI28" s="10"/>
      <c r="AJ28" s="10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50"/>
      <c r="R29" s="1"/>
      <c r="S29" s="1"/>
      <c r="T29" s="27"/>
      <c r="U29" s="27"/>
      <c r="V29" s="85"/>
      <c r="W29" s="1"/>
      <c r="X29" s="1"/>
      <c r="Y29" s="1"/>
      <c r="Z29" s="1"/>
      <c r="AA29" s="1"/>
      <c r="AB29" s="1"/>
      <c r="AC29" s="1"/>
      <c r="AD29" s="1"/>
      <c r="AE29" s="1"/>
      <c r="AF29" s="51"/>
      <c r="AG29" s="9"/>
      <c r="AH29" s="10"/>
      <c r="AI29" s="10"/>
      <c r="AJ29" s="10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50"/>
      <c r="R30" s="1"/>
      <c r="S30" s="1"/>
      <c r="T30" s="27"/>
      <c r="U30" s="27"/>
      <c r="V30" s="85"/>
      <c r="W30" s="85"/>
      <c r="X30" s="27"/>
      <c r="Y30" s="27"/>
      <c r="Z30" s="27"/>
      <c r="AA30" s="27"/>
      <c r="AB30" s="27"/>
      <c r="AC30" s="27"/>
      <c r="AD30" s="27"/>
      <c r="AE30" s="27"/>
      <c r="AF30" s="27"/>
      <c r="AG30" s="9"/>
      <c r="AH30" s="10"/>
      <c r="AI30" s="10"/>
      <c r="AJ30" s="10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50"/>
      <c r="R31" s="1"/>
      <c r="S31" s="1"/>
      <c r="T31" s="27"/>
      <c r="U31" s="27"/>
      <c r="V31" s="85"/>
      <c r="W31" s="85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86"/>
      <c r="AK31" s="86"/>
      <c r="AL31" s="86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7"/>
      <c r="O32" s="27"/>
      <c r="P32" s="1"/>
      <c r="Q32" s="50"/>
      <c r="R32" s="1"/>
      <c r="S32" s="1"/>
      <c r="T32" s="27"/>
      <c r="U32" s="27"/>
      <c r="V32" s="85"/>
      <c r="W32" s="1"/>
      <c r="X32" s="1"/>
      <c r="Y32" s="1"/>
      <c r="Z32" s="1"/>
      <c r="AA32" s="1"/>
      <c r="AB32" s="1"/>
      <c r="AC32" s="1"/>
      <c r="AD32" s="1"/>
      <c r="AE32" s="1"/>
      <c r="AF32" s="51"/>
      <c r="AG32" s="9"/>
      <c r="AH32" s="10"/>
      <c r="AJ32" s="86"/>
      <c r="AK32" s="86"/>
      <c r="AL32" s="86"/>
    </row>
    <row r="33" spans="1:34" ht="15" customHeight="1" x14ac:dyDescent="0.25">
      <c r="A33" s="88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7"/>
      <c r="N33" s="47"/>
      <c r="O33" s="27"/>
      <c r="P33" s="1"/>
      <c r="Q33" s="50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1"/>
      <c r="AG33" s="9"/>
      <c r="AH33" s="10"/>
    </row>
    <row r="34" spans="1:34" ht="15" customHeight="1" x14ac:dyDescent="0.25">
      <c r="A34" s="8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7"/>
      <c r="O34" s="27"/>
      <c r="P34" s="1"/>
      <c r="Q34" s="50"/>
      <c r="R34" s="1"/>
      <c r="S34" s="1"/>
      <c r="T34" s="27"/>
      <c r="U34" s="27"/>
      <c r="V34" s="85"/>
      <c r="W34" s="1"/>
      <c r="X34" s="1"/>
      <c r="Y34" s="1"/>
      <c r="Z34" s="1"/>
      <c r="AA34" s="1"/>
      <c r="AB34" s="1"/>
      <c r="AC34" s="1"/>
      <c r="AD34" s="1"/>
      <c r="AE34" s="1"/>
      <c r="AF34" s="51"/>
      <c r="AG34" s="9"/>
      <c r="AH34" s="10"/>
    </row>
    <row r="35" spans="1:34" ht="15" customHeight="1" x14ac:dyDescent="0.25">
      <c r="A35" s="8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7"/>
      <c r="O35" s="27"/>
      <c r="P35" s="1"/>
      <c r="Q35" s="50"/>
      <c r="R35" s="1"/>
      <c r="S35" s="1"/>
      <c r="T35" s="27"/>
      <c r="U35" s="27"/>
      <c r="V35" s="85"/>
      <c r="W35" s="85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</row>
    <row r="36" spans="1:34" ht="15" customHeight="1" x14ac:dyDescent="0.25">
      <c r="A36" s="8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7"/>
      <c r="O36" s="27"/>
      <c r="P36" s="1"/>
      <c r="Q36" s="50"/>
      <c r="R36" s="1"/>
      <c r="S36" s="1"/>
      <c r="T36" s="27"/>
      <c r="U36" s="27"/>
      <c r="V36" s="85"/>
      <c r="W36" s="85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</row>
    <row r="37" spans="1:34" ht="15" customHeight="1" x14ac:dyDescent="0.25">
      <c r="A37" s="8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50"/>
      <c r="R37" s="1"/>
      <c r="S37" s="1"/>
      <c r="T37" s="27"/>
      <c r="U37" s="27"/>
      <c r="V37" s="85"/>
      <c r="W37" s="85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</row>
    <row r="38" spans="1:34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50"/>
      <c r="R38" s="1"/>
      <c r="S38" s="1"/>
      <c r="T38" s="27"/>
      <c r="U38" s="27"/>
      <c r="V38" s="85"/>
      <c r="W38" s="85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</row>
    <row r="39" spans="1:34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50"/>
      <c r="R39" s="1"/>
      <c r="S39" s="1"/>
      <c r="T39" s="27"/>
      <c r="U39" s="27"/>
      <c r="V39" s="85"/>
      <c r="W39" s="85"/>
      <c r="X39" s="27"/>
      <c r="Y39" s="27"/>
      <c r="Z39" s="27"/>
      <c r="AA39" s="27"/>
      <c r="AB39" s="27"/>
      <c r="AC39" s="27"/>
      <c r="AD39" s="27"/>
      <c r="AE39" s="27"/>
      <c r="AF39" s="9"/>
      <c r="AG39" s="9"/>
      <c r="AH39" s="10"/>
    </row>
    <row r="40" spans="1:34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50"/>
      <c r="R40" s="1"/>
      <c r="S40" s="1"/>
      <c r="T40" s="27"/>
      <c r="U40" s="27"/>
      <c r="V40" s="85"/>
      <c r="W40" s="85"/>
      <c r="X40" s="27"/>
      <c r="Y40" s="27"/>
      <c r="Z40" s="27"/>
      <c r="AA40" s="27"/>
      <c r="AB40" s="27"/>
      <c r="AC40" s="27"/>
      <c r="AD40" s="27"/>
      <c r="AE40" s="27"/>
      <c r="AF40" s="9"/>
      <c r="AG40" s="9"/>
      <c r="AH40" s="10"/>
    </row>
    <row r="41" spans="1:34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50"/>
      <c r="R41" s="1"/>
      <c r="S41" s="1"/>
      <c r="T41" s="27"/>
      <c r="U41" s="27"/>
      <c r="V41" s="85"/>
      <c r="W41" s="85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4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50"/>
      <c r="R42" s="1"/>
      <c r="S42" s="1"/>
      <c r="T42" s="27"/>
      <c r="U42" s="27"/>
      <c r="V42" s="85"/>
      <c r="W42" s="85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4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50"/>
      <c r="R43" s="1"/>
      <c r="S43" s="1"/>
      <c r="T43" s="27"/>
      <c r="U43" s="27"/>
      <c r="V43" s="85"/>
      <c r="W43" s="85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4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50"/>
      <c r="R44" s="1"/>
      <c r="S44" s="1"/>
      <c r="T44" s="27"/>
      <c r="U44" s="27"/>
      <c r="V44" s="85"/>
      <c r="W44" s="85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4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50"/>
      <c r="R45" s="1"/>
      <c r="S45" s="1"/>
      <c r="T45" s="27"/>
      <c r="U45" s="27"/>
      <c r="V45" s="85"/>
      <c r="W45" s="85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4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50"/>
      <c r="R46" s="1"/>
      <c r="S46" s="1"/>
      <c r="T46" s="27"/>
      <c r="U46" s="27"/>
      <c r="V46" s="85"/>
      <c r="W46" s="85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4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50"/>
      <c r="R47" s="1"/>
      <c r="S47" s="1"/>
      <c r="T47" s="27"/>
      <c r="U47" s="27"/>
      <c r="V47" s="85"/>
      <c r="W47" s="85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4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50"/>
      <c r="R48" s="1"/>
      <c r="S48" s="1"/>
      <c r="T48" s="27"/>
      <c r="U48" s="27"/>
      <c r="V48" s="85"/>
      <c r="W48" s="85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50"/>
      <c r="R49" s="1"/>
      <c r="S49" s="1"/>
      <c r="T49" s="27"/>
      <c r="U49" s="27"/>
      <c r="V49" s="85"/>
      <c r="W49" s="85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50"/>
      <c r="R50" s="1"/>
      <c r="S50" s="1"/>
      <c r="T50" s="27"/>
      <c r="U50" s="27"/>
      <c r="V50" s="85"/>
      <c r="W50" s="85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50"/>
      <c r="R51" s="1"/>
      <c r="S51" s="1"/>
      <c r="T51" s="27"/>
      <c r="U51" s="27"/>
      <c r="V51" s="85"/>
      <c r="W51" s="85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50"/>
      <c r="R52" s="1"/>
      <c r="S52" s="1"/>
      <c r="T52" s="27"/>
      <c r="U52" s="27"/>
      <c r="V52" s="85"/>
      <c r="W52" s="85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9"/>
      <c r="M53" s="89"/>
      <c r="N53" s="89"/>
      <c r="O53" s="4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8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9"/>
      <c r="M54" s="89"/>
      <c r="N54" s="89"/>
      <c r="O54" s="4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8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9"/>
      <c r="M55" s="89"/>
      <c r="N55" s="89"/>
      <c r="O55" s="4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8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9"/>
      <c r="M56" s="89"/>
      <c r="N56" s="89"/>
      <c r="O56" s="4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8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9"/>
      <c r="M57" s="89"/>
      <c r="N57" s="89"/>
      <c r="O57" s="4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8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9"/>
      <c r="M58" s="89"/>
      <c r="N58" s="89"/>
      <c r="O58" s="4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8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9"/>
      <c r="M59" s="89"/>
      <c r="N59" s="89"/>
      <c r="O59" s="4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8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9"/>
      <c r="M60" s="89"/>
      <c r="N60" s="89"/>
      <c r="O60" s="4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8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9"/>
      <c r="M61" s="89"/>
      <c r="N61" s="89"/>
      <c r="O61" s="4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8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9"/>
      <c r="M62" s="89"/>
      <c r="N62" s="89"/>
      <c r="O62" s="4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8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9"/>
      <c r="M63" s="89"/>
      <c r="N63" s="89"/>
      <c r="O63" s="4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8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9"/>
      <c r="M64" s="89"/>
      <c r="N64" s="89"/>
      <c r="O64" s="4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8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9"/>
      <c r="M65" s="89"/>
      <c r="N65" s="89"/>
      <c r="O65" s="4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8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9"/>
      <c r="M66" s="89"/>
      <c r="N66" s="89"/>
      <c r="O66" s="4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8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9"/>
      <c r="M67" s="89"/>
      <c r="N67" s="89"/>
      <c r="O67" s="4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8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9"/>
      <c r="M68" s="89"/>
      <c r="N68" s="89"/>
      <c r="O68" s="4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8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9"/>
      <c r="M69" s="89"/>
      <c r="N69" s="89"/>
      <c r="O69" s="4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8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9"/>
      <c r="M70" s="89"/>
      <c r="N70" s="89"/>
      <c r="O70" s="4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8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9"/>
      <c r="M71" s="89"/>
      <c r="N71" s="89"/>
      <c r="O71" s="4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8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9"/>
      <c r="M72" s="89"/>
      <c r="N72" s="89"/>
      <c r="O72" s="4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8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9"/>
      <c r="M73" s="89"/>
      <c r="N73" s="89"/>
      <c r="O73" s="4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8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9"/>
      <c r="M74" s="89"/>
      <c r="N74" s="89"/>
      <c r="O74" s="4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8"/>
      <c r="AG74" s="9"/>
      <c r="AH74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2019-01-23T14:18:28Z</dcterms:modified>
</cp:coreProperties>
</file>