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O11" i="1"/>
  <c r="O10" i="1"/>
  <c r="O9" i="1"/>
  <c r="O8" i="1"/>
  <c r="O7" i="1"/>
  <c r="O4" i="1"/>
  <c r="O19" i="1" s="1"/>
  <c r="O23" i="1" s="1"/>
  <c r="O26" i="1" s="1"/>
  <c r="AE19" i="1"/>
  <c r="AD19" i="1"/>
  <c r="AC19" i="1"/>
  <c r="AB19" i="1"/>
  <c r="AA19" i="1"/>
  <c r="Z19" i="1"/>
  <c r="Y19" i="1"/>
  <c r="I25" i="1" s="1"/>
  <c r="X19" i="1"/>
  <c r="H25" i="1" s="1"/>
  <c r="L25" i="1" s="1"/>
  <c r="W19" i="1"/>
  <c r="G25" i="1" s="1"/>
  <c r="V19" i="1"/>
  <c r="F25" i="1" s="1"/>
  <c r="K25" i="1" s="1"/>
  <c r="U19" i="1"/>
  <c r="E25" i="1" s="1"/>
  <c r="T19" i="1"/>
  <c r="I24" i="1" s="1"/>
  <c r="S19" i="1"/>
  <c r="H24" i="1" s="1"/>
  <c r="R19" i="1"/>
  <c r="G24" i="1" s="1"/>
  <c r="Q19" i="1"/>
  <c r="F24" i="1" s="1"/>
  <c r="P19" i="1"/>
  <c r="E24" i="1" s="1"/>
  <c r="M19" i="1"/>
  <c r="L19" i="1"/>
  <c r="K19" i="1"/>
  <c r="J19" i="1"/>
  <c r="I19" i="1"/>
  <c r="N19" i="1" s="1"/>
  <c r="N23" i="1" s="1"/>
  <c r="H19" i="1"/>
  <c r="H23" i="1"/>
  <c r="G19" i="1"/>
  <c r="G23" i="1"/>
  <c r="G26" i="1" s="1"/>
  <c r="F19" i="1"/>
  <c r="F23" i="1" s="1"/>
  <c r="E19" i="1"/>
  <c r="E23" i="1" s="1"/>
  <c r="E26" i="1" s="1"/>
  <c r="D20" i="1"/>
  <c r="L23" i="1" l="1"/>
  <c r="K24" i="1"/>
  <c r="H26" i="1"/>
  <c r="L26" i="1" s="1"/>
  <c r="L24" i="1"/>
  <c r="N25" i="1"/>
  <c r="M25" i="1"/>
  <c r="F26" i="1"/>
  <c r="K26" i="1" s="1"/>
  <c r="K23" i="1"/>
  <c r="N24" i="1"/>
  <c r="M24" i="1"/>
  <c r="I23" i="1"/>
  <c r="I26" i="1" l="1"/>
  <c r="M23" i="1"/>
  <c r="N26" i="1" l="1"/>
  <c r="M26" i="1"/>
</calcChain>
</file>

<file path=xl/sharedStrings.xml><?xml version="1.0" encoding="utf-8"?>
<sst xmlns="http://schemas.openxmlformats.org/spreadsheetml/2006/main" count="109" uniqueCount="72">
  <si>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</si>
  <si>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</si>
  <si>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</si>
  <si>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</si>
  <si>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</si>
  <si>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</si>
  <si>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</si>
  <si>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</si>
  <si>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</si>
  <si>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</si>
  <si>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</si>
  <si>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</si>
  <si>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</si>
  <si>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</si>
  <si>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</si>
  <si>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</si>
  <si>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</si>
  <si>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</si>
  <si>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</si>
  <si>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</si>
  <si>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</si>
  <si>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</si>
  <si>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</si>
  <si>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</si>
  <si>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</si>
  <si>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</si>
  <si>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</si>
  <si>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</si>
  <si>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</si>
  <si>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</si>
  <si>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</si>
  <si>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</si>
  <si>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</si>
  <si>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</si>
  <si>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</si>
  <si>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</si>
  <si>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</si>
  <si>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</si>
  <si>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</si>
  <si>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</si>
  <si>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Mirja Koivuoja</t>
  </si>
  <si>
    <t>VäVi</t>
  </si>
  <si>
    <t>ViVe</t>
  </si>
  <si>
    <t xml:space="preserve"> </t>
  </si>
  <si>
    <t>Virkiä</t>
  </si>
  <si>
    <t>1.</t>
  </si>
  <si>
    <t>5.</t>
  </si>
  <si>
    <t>12.</t>
  </si>
  <si>
    <t>9.</t>
  </si>
  <si>
    <t>10.</t>
  </si>
  <si>
    <t>11.</t>
  </si>
  <si>
    <t>24.7.1974</t>
  </si>
  <si>
    <t>ykköspesis</t>
  </si>
  <si>
    <t>karsintasarja</t>
  </si>
  <si>
    <t>play off</t>
  </si>
  <si>
    <t>jatkosarja ja play off</t>
  </si>
  <si>
    <t xml:space="preserve">jatkosarja  </t>
  </si>
  <si>
    <t>suomensarja</t>
  </si>
  <si>
    <t>SiSi</t>
  </si>
  <si>
    <t>SiSi = Sievin Sisu  (1945)</t>
  </si>
  <si>
    <t>ViVe = Vimpelin Veto  (1934)</t>
  </si>
  <si>
    <t>Virkiä = Lapuan Virkiä  (1907)</t>
  </si>
  <si>
    <t>****</t>
  </si>
  <si>
    <t>15.05. 1997  VäVi - YPJ  0-2  (1-5, 1-7)</t>
  </si>
  <si>
    <t xml:space="preserve">  22 v   9 kk 21 pv</t>
  </si>
  <si>
    <t>4.  ottelu</t>
  </si>
  <si>
    <t>22.05. 1997  Turku-Pesis - VäVi  2-0  (12-3, 6-5)</t>
  </si>
  <si>
    <t xml:space="preserve">  22 v   9 kk 28 pv</t>
  </si>
  <si>
    <t>14.  ottelu</t>
  </si>
  <si>
    <t>02.07. 1997  VäVi - Turku-Pesis  2-1  (12-4, 2-3, 1-0)</t>
  </si>
  <si>
    <t xml:space="preserve">  22 v 11 kk   9 pv</t>
  </si>
  <si>
    <t>VäVi = Vähänkyrön Viesti  (1938)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</si>
</sst>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8.1406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710937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51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1997</v>
      </c>
      <c r="C4" s="27" t="s">
        <v>47</v>
      </c>
      <c r="D4" s="28" t="s">
        <v>41</v>
      </c>
      <c r="E4" s="27">
        <v>24</v>
      </c>
      <c r="F4" s="27">
        <v>2</v>
      </c>
      <c r="G4" s="27">
        <v>7</v>
      </c>
      <c r="H4" s="27">
        <v>10</v>
      </c>
      <c r="I4" s="27">
        <v>58</v>
      </c>
      <c r="J4" s="27">
        <v>23</v>
      </c>
      <c r="K4" s="27">
        <v>12</v>
      </c>
      <c r="L4" s="27">
        <v>14</v>
      </c>
      <c r="M4" s="27">
        <v>9</v>
      </c>
      <c r="N4" s="29">
        <v>0.41699999999999998</v>
      </c>
      <c r="O4" s="25">
        <f t="shared" ref="O4:O13" si="0">PRODUCT(I4/N4)</f>
        <v>139.08872901678657</v>
      </c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1">
        <v>1998</v>
      </c>
      <c r="C5" s="81"/>
      <c r="D5" s="82" t="s">
        <v>41</v>
      </c>
      <c r="E5" s="81"/>
      <c r="F5" s="83" t="s">
        <v>52</v>
      </c>
      <c r="G5" s="84"/>
      <c r="H5" s="85"/>
      <c r="I5" s="81"/>
      <c r="J5" s="81"/>
      <c r="K5" s="81"/>
      <c r="L5" s="81"/>
      <c r="M5" s="81"/>
      <c r="N5" s="86"/>
      <c r="O5" s="25">
        <v>0</v>
      </c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1">
        <v>1999</v>
      </c>
      <c r="C6" s="81"/>
      <c r="D6" s="82" t="s">
        <v>41</v>
      </c>
      <c r="E6" s="81"/>
      <c r="F6" s="83" t="s">
        <v>52</v>
      </c>
      <c r="G6" s="84"/>
      <c r="H6" s="85"/>
      <c r="I6" s="81"/>
      <c r="J6" s="81"/>
      <c r="K6" s="81"/>
      <c r="L6" s="81"/>
      <c r="M6" s="81"/>
      <c r="N6" s="86"/>
      <c r="O6" s="25">
        <v>0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2000</v>
      </c>
      <c r="C7" s="27" t="s">
        <v>48</v>
      </c>
      <c r="D7" s="28" t="s">
        <v>42</v>
      </c>
      <c r="E7" s="27">
        <v>22</v>
      </c>
      <c r="F7" s="27">
        <v>1</v>
      </c>
      <c r="G7" s="27">
        <v>3</v>
      </c>
      <c r="H7" s="27">
        <v>11</v>
      </c>
      <c r="I7" s="27">
        <v>47</v>
      </c>
      <c r="J7" s="27">
        <v>22</v>
      </c>
      <c r="K7" s="27">
        <v>14</v>
      </c>
      <c r="L7" s="27">
        <v>7</v>
      </c>
      <c r="M7" s="27">
        <v>4</v>
      </c>
      <c r="N7" s="29">
        <v>0.40899999999999997</v>
      </c>
      <c r="O7" s="25">
        <f t="shared" si="0"/>
        <v>114.91442542787287</v>
      </c>
      <c r="P7" s="27"/>
      <c r="Q7" s="27"/>
      <c r="R7" s="27"/>
      <c r="S7" s="27"/>
      <c r="T7" s="27"/>
      <c r="U7" s="30">
        <v>7</v>
      </c>
      <c r="V7" s="30">
        <v>0</v>
      </c>
      <c r="W7" s="30">
        <v>1</v>
      </c>
      <c r="X7" s="30">
        <v>6</v>
      </c>
      <c r="Y7" s="30">
        <v>11</v>
      </c>
      <c r="Z7" s="27"/>
      <c r="AA7" s="27"/>
      <c r="AB7" s="27"/>
      <c r="AC7" s="27"/>
      <c r="AD7" s="27"/>
      <c r="AE7" s="27"/>
      <c r="AF7" s="87" t="s">
        <v>53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2001</v>
      </c>
      <c r="C8" s="27" t="s">
        <v>49</v>
      </c>
      <c r="D8" s="28" t="s">
        <v>42</v>
      </c>
      <c r="E8" s="27">
        <v>24</v>
      </c>
      <c r="F8" s="27">
        <v>1</v>
      </c>
      <c r="G8" s="27">
        <v>4</v>
      </c>
      <c r="H8" s="27">
        <v>13</v>
      </c>
      <c r="I8" s="27">
        <v>58</v>
      </c>
      <c r="J8" s="27">
        <v>39</v>
      </c>
      <c r="K8" s="27">
        <v>6</v>
      </c>
      <c r="L8" s="27">
        <v>8</v>
      </c>
      <c r="M8" s="27">
        <v>5</v>
      </c>
      <c r="N8" s="29">
        <v>0.39700000000000002</v>
      </c>
      <c r="O8" s="25">
        <f t="shared" si="0"/>
        <v>146.09571788413098</v>
      </c>
      <c r="P8" s="27"/>
      <c r="Q8" s="27"/>
      <c r="R8" s="27"/>
      <c r="S8" s="27"/>
      <c r="T8" s="27"/>
      <c r="U8" s="30">
        <v>7</v>
      </c>
      <c r="V8" s="30">
        <v>2</v>
      </c>
      <c r="W8" s="30">
        <v>3</v>
      </c>
      <c r="X8" s="30">
        <v>11</v>
      </c>
      <c r="Y8" s="30">
        <v>33</v>
      </c>
      <c r="Z8" s="27"/>
      <c r="AA8" s="27"/>
      <c r="AB8" s="27"/>
      <c r="AC8" s="27"/>
      <c r="AD8" s="27"/>
      <c r="AE8" s="27"/>
      <c r="AF8" s="87" t="s">
        <v>53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2002</v>
      </c>
      <c r="C9" s="27" t="s">
        <v>50</v>
      </c>
      <c r="D9" s="28" t="s">
        <v>42</v>
      </c>
      <c r="E9" s="27">
        <v>24</v>
      </c>
      <c r="F9" s="27">
        <v>3</v>
      </c>
      <c r="G9" s="27">
        <v>4</v>
      </c>
      <c r="H9" s="27">
        <v>23</v>
      </c>
      <c r="I9" s="27">
        <v>105</v>
      </c>
      <c r="J9" s="27">
        <v>36</v>
      </c>
      <c r="K9" s="27">
        <v>45</v>
      </c>
      <c r="L9" s="27">
        <v>17</v>
      </c>
      <c r="M9" s="27">
        <v>7</v>
      </c>
      <c r="N9" s="29">
        <v>0.56200000000000006</v>
      </c>
      <c r="O9" s="25">
        <f t="shared" si="0"/>
        <v>186.83274021352312</v>
      </c>
      <c r="P9" s="27"/>
      <c r="Q9" s="27"/>
      <c r="R9" s="27"/>
      <c r="S9" s="27"/>
      <c r="T9" s="27"/>
      <c r="U9" s="30">
        <v>7</v>
      </c>
      <c r="V9" s="30">
        <v>0</v>
      </c>
      <c r="W9" s="30">
        <v>1</v>
      </c>
      <c r="X9" s="30">
        <v>5</v>
      </c>
      <c r="Y9" s="30">
        <v>18</v>
      </c>
      <c r="Z9" s="27"/>
      <c r="AA9" s="27"/>
      <c r="AB9" s="27"/>
      <c r="AC9" s="27"/>
      <c r="AD9" s="27"/>
      <c r="AE9" s="27"/>
      <c r="AF9" s="87" t="s">
        <v>53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2003</v>
      </c>
      <c r="C10" s="27" t="s">
        <v>46</v>
      </c>
      <c r="D10" s="28" t="s">
        <v>44</v>
      </c>
      <c r="E10" s="27">
        <v>20</v>
      </c>
      <c r="F10" s="27">
        <v>3</v>
      </c>
      <c r="G10" s="27">
        <v>10</v>
      </c>
      <c r="H10" s="27">
        <v>11</v>
      </c>
      <c r="I10" s="27">
        <v>65</v>
      </c>
      <c r="J10" s="27">
        <v>11</v>
      </c>
      <c r="K10" s="27">
        <v>19</v>
      </c>
      <c r="L10" s="27">
        <v>22</v>
      </c>
      <c r="M10" s="27">
        <v>13</v>
      </c>
      <c r="N10" s="29">
        <v>0.58599999999999997</v>
      </c>
      <c r="O10" s="25">
        <f t="shared" si="0"/>
        <v>110.92150170648465</v>
      </c>
      <c r="P10" s="27">
        <v>5</v>
      </c>
      <c r="Q10" s="27">
        <v>1</v>
      </c>
      <c r="R10" s="27">
        <v>1</v>
      </c>
      <c r="S10" s="27">
        <v>1</v>
      </c>
      <c r="T10" s="27">
        <v>14</v>
      </c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 t="s">
        <v>54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2004</v>
      </c>
      <c r="C11" s="27" t="s">
        <v>45</v>
      </c>
      <c r="D11" s="28" t="s">
        <v>44</v>
      </c>
      <c r="E11" s="27">
        <v>19</v>
      </c>
      <c r="F11" s="27">
        <v>1</v>
      </c>
      <c r="G11" s="27">
        <v>5</v>
      </c>
      <c r="H11" s="27">
        <v>11</v>
      </c>
      <c r="I11" s="27">
        <v>51</v>
      </c>
      <c r="J11" s="27">
        <v>12</v>
      </c>
      <c r="K11" s="27">
        <v>20</v>
      </c>
      <c r="L11" s="27">
        <v>13</v>
      </c>
      <c r="M11" s="27">
        <v>6</v>
      </c>
      <c r="N11" s="29">
        <v>0.57299999999999995</v>
      </c>
      <c r="O11" s="25">
        <f t="shared" si="0"/>
        <v>89.005235602094245</v>
      </c>
      <c r="P11" s="27">
        <v>13</v>
      </c>
      <c r="Q11" s="27">
        <v>0</v>
      </c>
      <c r="R11" s="27">
        <v>7</v>
      </c>
      <c r="S11" s="27">
        <v>4</v>
      </c>
      <c r="T11" s="27">
        <v>38</v>
      </c>
      <c r="U11" s="30"/>
      <c r="V11" s="30"/>
      <c r="W11" s="30"/>
      <c r="X11" s="30"/>
      <c r="Y11" s="30"/>
      <c r="Z11" s="27"/>
      <c r="AA11" s="27"/>
      <c r="AB11" s="27"/>
      <c r="AC11" s="27">
        <v>1</v>
      </c>
      <c r="AD11" s="27"/>
      <c r="AE11" s="27"/>
      <c r="AF11" s="14" t="s">
        <v>55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2005</v>
      </c>
      <c r="C12" s="27"/>
      <c r="D12" s="28" t="s">
        <v>43</v>
      </c>
      <c r="E12" s="27"/>
      <c r="F12" s="27"/>
      <c r="G12" s="27"/>
      <c r="H12" s="27"/>
      <c r="I12" s="27"/>
      <c r="J12" s="27"/>
      <c r="K12" s="27"/>
      <c r="L12" s="27"/>
      <c r="M12" s="27"/>
      <c r="N12" s="29"/>
      <c r="O12" s="25">
        <v>0</v>
      </c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2006</v>
      </c>
      <c r="C13" s="27" t="s">
        <v>46</v>
      </c>
      <c r="D13" s="28" t="s">
        <v>44</v>
      </c>
      <c r="E13" s="27">
        <v>18</v>
      </c>
      <c r="F13" s="27">
        <v>1</v>
      </c>
      <c r="G13" s="27">
        <v>13</v>
      </c>
      <c r="H13" s="27">
        <v>5</v>
      </c>
      <c r="I13" s="27">
        <v>41</v>
      </c>
      <c r="J13" s="27">
        <v>1</v>
      </c>
      <c r="K13" s="27">
        <v>11</v>
      </c>
      <c r="L13" s="27">
        <v>15</v>
      </c>
      <c r="M13" s="27">
        <v>14</v>
      </c>
      <c r="N13" s="29">
        <v>0.46100000000000002</v>
      </c>
      <c r="O13" s="25">
        <f t="shared" si="0"/>
        <v>88.937093275488067</v>
      </c>
      <c r="P13" s="27">
        <v>7</v>
      </c>
      <c r="Q13" s="27">
        <v>0</v>
      </c>
      <c r="R13" s="27">
        <v>1</v>
      </c>
      <c r="S13" s="27">
        <v>1</v>
      </c>
      <c r="T13" s="27">
        <v>13</v>
      </c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 t="s">
        <v>56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 t="s">
        <v>62</v>
      </c>
      <c r="C14" s="32"/>
      <c r="D14" s="28"/>
      <c r="E14" s="27"/>
      <c r="F14" s="27"/>
      <c r="G14" s="27"/>
      <c r="H14" s="27"/>
      <c r="I14" s="27"/>
      <c r="J14" s="27"/>
      <c r="K14" s="27"/>
      <c r="L14" s="27"/>
      <c r="M14" s="27"/>
      <c r="N14" s="29"/>
      <c r="O14" s="25"/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88">
        <v>2012</v>
      </c>
      <c r="C15" s="88"/>
      <c r="D15" s="89" t="s">
        <v>58</v>
      </c>
      <c r="E15" s="88"/>
      <c r="F15" s="90" t="s">
        <v>57</v>
      </c>
      <c r="G15" s="88"/>
      <c r="H15" s="88"/>
      <c r="I15" s="88"/>
      <c r="J15" s="88"/>
      <c r="K15" s="88"/>
      <c r="L15" s="88"/>
      <c r="M15" s="88"/>
      <c r="N15" s="91"/>
      <c r="O15" s="25"/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88">
        <v>2013</v>
      </c>
      <c r="C16" s="88"/>
      <c r="D16" s="89" t="s">
        <v>58</v>
      </c>
      <c r="E16" s="88"/>
      <c r="F16" s="90" t="s">
        <v>57</v>
      </c>
      <c r="G16" s="88"/>
      <c r="H16" s="88"/>
      <c r="I16" s="88"/>
      <c r="J16" s="88"/>
      <c r="K16" s="88"/>
      <c r="L16" s="88"/>
      <c r="M16" s="88"/>
      <c r="N16" s="91"/>
      <c r="O16" s="25"/>
      <c r="P16" s="27"/>
      <c r="Q16" s="27"/>
      <c r="R16" s="27"/>
      <c r="S16" s="27"/>
      <c r="T16" s="27"/>
      <c r="U16" s="30"/>
      <c r="V16" s="30"/>
      <c r="W16" s="30"/>
      <c r="X16" s="30"/>
      <c r="Y16" s="30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7" t="s">
        <v>62</v>
      </c>
      <c r="C17" s="32"/>
      <c r="D17" s="28"/>
      <c r="E17" s="27"/>
      <c r="F17" s="27"/>
      <c r="G17" s="27"/>
      <c r="H17" s="27"/>
      <c r="I17" s="27"/>
      <c r="J17" s="27"/>
      <c r="K17" s="27"/>
      <c r="L17" s="27"/>
      <c r="M17" s="27"/>
      <c r="N17" s="29"/>
      <c r="O17" s="25"/>
      <c r="P17" s="27"/>
      <c r="Q17" s="27"/>
      <c r="R17" s="27"/>
      <c r="S17" s="27"/>
      <c r="T17" s="27"/>
      <c r="U17" s="30"/>
      <c r="V17" s="30"/>
      <c r="W17" s="30"/>
      <c r="X17" s="30"/>
      <c r="Y17" s="30"/>
      <c r="Z17" s="27"/>
      <c r="AA17" s="27"/>
      <c r="AB17" s="27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88">
        <v>2017</v>
      </c>
      <c r="C18" s="88"/>
      <c r="D18" s="89" t="s">
        <v>58</v>
      </c>
      <c r="E18" s="88"/>
      <c r="F18" s="90" t="s">
        <v>57</v>
      </c>
      <c r="G18" s="88"/>
      <c r="H18" s="88"/>
      <c r="I18" s="88"/>
      <c r="J18" s="88"/>
      <c r="K18" s="88"/>
      <c r="L18" s="88"/>
      <c r="M18" s="88"/>
      <c r="N18" s="91"/>
      <c r="O18" s="92"/>
      <c r="P18" s="27"/>
      <c r="Q18" s="27"/>
      <c r="R18" s="27"/>
      <c r="S18" s="27"/>
      <c r="T18" s="27"/>
      <c r="U18" s="30"/>
      <c r="V18" s="30"/>
      <c r="W18" s="30"/>
      <c r="X18" s="30"/>
      <c r="Y18" s="30"/>
      <c r="Z18" s="27"/>
      <c r="AA18" s="27"/>
      <c r="AB18" s="27"/>
      <c r="AC18" s="27"/>
      <c r="AD18" s="27"/>
      <c r="AE18" s="27"/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7" t="s">
        <v>9</v>
      </c>
      <c r="C19" s="18"/>
      <c r="D19" s="16"/>
      <c r="E19" s="19">
        <f t="shared" ref="E19:M19" si="1">SUM(E4:E13)</f>
        <v>151</v>
      </c>
      <c r="F19" s="19">
        <f t="shared" si="1"/>
        <v>12</v>
      </c>
      <c r="G19" s="19">
        <f t="shared" si="1"/>
        <v>46</v>
      </c>
      <c r="H19" s="19">
        <f t="shared" si="1"/>
        <v>84</v>
      </c>
      <c r="I19" s="19">
        <f t="shared" si="1"/>
        <v>425</v>
      </c>
      <c r="J19" s="19">
        <f t="shared" si="1"/>
        <v>144</v>
      </c>
      <c r="K19" s="19">
        <f t="shared" si="1"/>
        <v>127</v>
      </c>
      <c r="L19" s="19">
        <f t="shared" si="1"/>
        <v>96</v>
      </c>
      <c r="M19" s="19">
        <f t="shared" si="1"/>
        <v>58</v>
      </c>
      <c r="N19" s="31">
        <f>PRODUCT(I19/O19)</f>
        <v>0.4852731346521415</v>
      </c>
      <c r="O19" s="93">
        <f t="shared" ref="O19:AE19" si="2">SUM(O4:O13)</f>
        <v>875.79544312638052</v>
      </c>
      <c r="P19" s="19">
        <f t="shared" si="2"/>
        <v>25</v>
      </c>
      <c r="Q19" s="19">
        <f t="shared" si="2"/>
        <v>1</v>
      </c>
      <c r="R19" s="19">
        <f t="shared" si="2"/>
        <v>9</v>
      </c>
      <c r="S19" s="19">
        <f t="shared" si="2"/>
        <v>6</v>
      </c>
      <c r="T19" s="19">
        <f t="shared" si="2"/>
        <v>65</v>
      </c>
      <c r="U19" s="19">
        <f t="shared" si="2"/>
        <v>21</v>
      </c>
      <c r="V19" s="19">
        <f t="shared" si="2"/>
        <v>2</v>
      </c>
      <c r="W19" s="19">
        <f t="shared" si="2"/>
        <v>5</v>
      </c>
      <c r="X19" s="19">
        <f t="shared" si="2"/>
        <v>22</v>
      </c>
      <c r="Y19" s="19">
        <f t="shared" si="2"/>
        <v>62</v>
      </c>
      <c r="Z19" s="19">
        <f t="shared" si="2"/>
        <v>0</v>
      </c>
      <c r="AA19" s="19">
        <f t="shared" si="2"/>
        <v>0</v>
      </c>
      <c r="AB19" s="19">
        <f t="shared" si="2"/>
        <v>0</v>
      </c>
      <c r="AC19" s="19">
        <f t="shared" si="2"/>
        <v>1</v>
      </c>
      <c r="AD19" s="19">
        <f t="shared" si="2"/>
        <v>0</v>
      </c>
      <c r="AE19" s="19">
        <f t="shared" si="2"/>
        <v>0</v>
      </c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28" t="s">
        <v>2</v>
      </c>
      <c r="C20" s="32"/>
      <c r="D20" s="33">
        <f>SUM(F19:H19)+((I19-F19-G19)/3)+(E19/3)+(Z19*25)+(AA19*25)+(AB19*10)+(AC19*25)+(AD19*20)+(AE19*15)</f>
        <v>339.66666666666663</v>
      </c>
      <c r="E20" s="1"/>
      <c r="F20" s="1"/>
      <c r="G20" s="1"/>
      <c r="H20" s="1"/>
      <c r="I20" s="1"/>
      <c r="J20" s="1"/>
      <c r="K20" s="1"/>
      <c r="L20" s="1"/>
      <c r="M20" s="1"/>
      <c r="N20" s="3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25"/>
      <c r="AC20" s="1"/>
      <c r="AD20" s="35"/>
      <c r="AE20" s="1"/>
      <c r="AF20" s="1"/>
      <c r="AG20" s="24"/>
      <c r="AH20" s="9"/>
      <c r="AI20" s="9"/>
      <c r="AJ20" s="9"/>
      <c r="AK20" s="9"/>
      <c r="AL20" s="9"/>
    </row>
    <row r="21" spans="1:38" s="10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4"/>
      <c r="O21" s="36"/>
      <c r="P21" s="1"/>
      <c r="Q21" s="37"/>
      <c r="R21" s="1"/>
      <c r="S21" s="1"/>
      <c r="T21" s="1"/>
      <c r="U21" s="1"/>
      <c r="V21" s="1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23" t="s">
        <v>16</v>
      </c>
      <c r="C22" s="39"/>
      <c r="D22" s="39"/>
      <c r="E22" s="19" t="s">
        <v>4</v>
      </c>
      <c r="F22" s="19" t="s">
        <v>13</v>
      </c>
      <c r="G22" s="16" t="s">
        <v>14</v>
      </c>
      <c r="H22" s="19" t="s">
        <v>15</v>
      </c>
      <c r="I22" s="19" t="s">
        <v>3</v>
      </c>
      <c r="J22" s="1"/>
      <c r="K22" s="19" t="s">
        <v>25</v>
      </c>
      <c r="L22" s="19" t="s">
        <v>26</v>
      </c>
      <c r="M22" s="19" t="s">
        <v>27</v>
      </c>
      <c r="N22" s="19" t="s">
        <v>21</v>
      </c>
      <c r="O22" s="25"/>
      <c r="P22" s="40" t="s">
        <v>33</v>
      </c>
      <c r="Q22" s="13"/>
      <c r="R22" s="13"/>
      <c r="S22" s="13"/>
      <c r="T22" s="41"/>
      <c r="U22" s="41"/>
      <c r="V22" s="41"/>
      <c r="W22" s="41"/>
      <c r="X22" s="41"/>
      <c r="Y22" s="13"/>
      <c r="Z22" s="13"/>
      <c r="AA22" s="13"/>
      <c r="AB22" s="12"/>
      <c r="AC22" s="13"/>
      <c r="AD22" s="13"/>
      <c r="AE22" s="13"/>
      <c r="AF22" s="42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0" t="s">
        <v>17</v>
      </c>
      <c r="C23" s="13"/>
      <c r="D23" s="43"/>
      <c r="E23" s="27">
        <f>PRODUCT(E19)</f>
        <v>151</v>
      </c>
      <c r="F23" s="27">
        <f>PRODUCT(F19)</f>
        <v>12</v>
      </c>
      <c r="G23" s="27">
        <f>PRODUCT(G19)</f>
        <v>46</v>
      </c>
      <c r="H23" s="27">
        <f>PRODUCT(H19)</f>
        <v>84</v>
      </c>
      <c r="I23" s="27">
        <f>PRODUCT(I19)</f>
        <v>425</v>
      </c>
      <c r="J23" s="1"/>
      <c r="K23" s="44">
        <f>PRODUCT((F23+G23)/E23)</f>
        <v>0.38410596026490068</v>
      </c>
      <c r="L23" s="44">
        <f>PRODUCT(H23/E23)</f>
        <v>0.55629139072847678</v>
      </c>
      <c r="M23" s="44">
        <f>PRODUCT(I23/E23)</f>
        <v>2.814569536423841</v>
      </c>
      <c r="N23" s="29">
        <f>PRODUCT(N19)</f>
        <v>0.4852731346521415</v>
      </c>
      <c r="O23" s="25">
        <f>PRODUCT(O19)</f>
        <v>875.79544312638052</v>
      </c>
      <c r="P23" s="45" t="s">
        <v>34</v>
      </c>
      <c r="Q23" s="46"/>
      <c r="R23" s="46"/>
      <c r="S23" s="47" t="s">
        <v>63</v>
      </c>
      <c r="T23" s="47"/>
      <c r="U23" s="47"/>
      <c r="V23" s="47"/>
      <c r="W23" s="47"/>
      <c r="X23" s="47"/>
      <c r="Y23" s="47"/>
      <c r="Z23" s="47"/>
      <c r="AA23" s="47"/>
      <c r="AB23" s="48"/>
      <c r="AC23" s="47"/>
      <c r="AD23" s="49" t="s">
        <v>38</v>
      </c>
      <c r="AE23" s="49"/>
      <c r="AF23" s="50" t="s">
        <v>64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1" t="s">
        <v>18</v>
      </c>
      <c r="C24" s="52"/>
      <c r="D24" s="53"/>
      <c r="E24" s="27">
        <f>PRODUCT(P19)</f>
        <v>25</v>
      </c>
      <c r="F24" s="27">
        <f>PRODUCT(Q19)</f>
        <v>1</v>
      </c>
      <c r="G24" s="27">
        <f>PRODUCT(R19)</f>
        <v>9</v>
      </c>
      <c r="H24" s="27">
        <f>PRODUCT(S19)</f>
        <v>6</v>
      </c>
      <c r="I24" s="27">
        <f>PRODUCT(T19)</f>
        <v>65</v>
      </c>
      <c r="J24" s="1"/>
      <c r="K24" s="44">
        <f>PRODUCT((F24+G24)/E24)</f>
        <v>0.4</v>
      </c>
      <c r="L24" s="44">
        <f>PRODUCT(H24/E24)</f>
        <v>0.24</v>
      </c>
      <c r="M24" s="44">
        <f>PRODUCT(I24/E24)</f>
        <v>2.6</v>
      </c>
      <c r="N24" s="29">
        <f>PRODUCT(I24/O24)</f>
        <v>0.51181102362204722</v>
      </c>
      <c r="O24" s="25">
        <v>127</v>
      </c>
      <c r="P24" s="54" t="s">
        <v>35</v>
      </c>
      <c r="Q24" s="55"/>
      <c r="R24" s="55"/>
      <c r="S24" s="56" t="s">
        <v>63</v>
      </c>
      <c r="T24" s="56"/>
      <c r="U24" s="56"/>
      <c r="V24" s="56"/>
      <c r="W24" s="56"/>
      <c r="X24" s="56"/>
      <c r="Y24" s="56"/>
      <c r="Z24" s="56"/>
      <c r="AA24" s="56"/>
      <c r="AB24" s="57"/>
      <c r="AC24" s="56"/>
      <c r="AD24" s="58" t="s">
        <v>38</v>
      </c>
      <c r="AE24" s="58"/>
      <c r="AF24" s="59" t="s">
        <v>64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60" t="s">
        <v>19</v>
      </c>
      <c r="C25" s="61"/>
      <c r="D25" s="62"/>
      <c r="E25" s="30">
        <f>PRODUCT(U19)</f>
        <v>21</v>
      </c>
      <c r="F25" s="30">
        <f>PRODUCT(V19)</f>
        <v>2</v>
      </c>
      <c r="G25" s="30">
        <f>PRODUCT(W19)</f>
        <v>5</v>
      </c>
      <c r="H25" s="30">
        <f>PRODUCT(X19)</f>
        <v>22</v>
      </c>
      <c r="I25" s="30">
        <f>PRODUCT(Y19)</f>
        <v>62</v>
      </c>
      <c r="J25" s="1"/>
      <c r="K25" s="63">
        <f>PRODUCT((F25+G25)/E25)</f>
        <v>0.33333333333333331</v>
      </c>
      <c r="L25" s="63">
        <f>PRODUCT(H25/E25)</f>
        <v>1.0476190476190477</v>
      </c>
      <c r="M25" s="63">
        <f>PRODUCT(I25/E25)</f>
        <v>2.9523809523809526</v>
      </c>
      <c r="N25" s="64">
        <f>PRODUCT(I25/O25)</f>
        <v>0.48818897637795278</v>
      </c>
      <c r="O25" s="25">
        <v>127</v>
      </c>
      <c r="P25" s="54" t="s">
        <v>36</v>
      </c>
      <c r="Q25" s="55"/>
      <c r="R25" s="55"/>
      <c r="S25" s="56" t="s">
        <v>66</v>
      </c>
      <c r="T25" s="56"/>
      <c r="U25" s="56"/>
      <c r="V25" s="56"/>
      <c r="W25" s="56"/>
      <c r="X25" s="56"/>
      <c r="Y25" s="56"/>
      <c r="Z25" s="56"/>
      <c r="AA25" s="56"/>
      <c r="AB25" s="57"/>
      <c r="AC25" s="56"/>
      <c r="AD25" s="58" t="s">
        <v>65</v>
      </c>
      <c r="AE25" s="58"/>
      <c r="AF25" s="59" t="s">
        <v>67</v>
      </c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65" t="s">
        <v>20</v>
      </c>
      <c r="C26" s="66"/>
      <c r="D26" s="67"/>
      <c r="E26" s="19">
        <f>SUM(E23:E25)</f>
        <v>197</v>
      </c>
      <c r="F26" s="19">
        <f>SUM(F23:F25)</f>
        <v>15</v>
      </c>
      <c r="G26" s="19">
        <f>SUM(G23:G25)</f>
        <v>60</v>
      </c>
      <c r="H26" s="19">
        <f>SUM(H23:H25)</f>
        <v>112</v>
      </c>
      <c r="I26" s="19">
        <f>SUM(I23:I25)</f>
        <v>552</v>
      </c>
      <c r="J26" s="1"/>
      <c r="K26" s="68">
        <f>PRODUCT((F26+G26)/E26)</f>
        <v>0.38071065989847713</v>
      </c>
      <c r="L26" s="68">
        <f>PRODUCT(H26/E26)</f>
        <v>0.56852791878172593</v>
      </c>
      <c r="M26" s="68">
        <f>PRODUCT(I26/E26)</f>
        <v>2.8020304568527918</v>
      </c>
      <c r="N26" s="31">
        <f>PRODUCT(I26/O26)</f>
        <v>0.4885840205484458</v>
      </c>
      <c r="O26" s="25">
        <f>SUM(O23:O25)</f>
        <v>1129.7954431263806</v>
      </c>
      <c r="P26" s="69" t="s">
        <v>37</v>
      </c>
      <c r="Q26" s="70"/>
      <c r="R26" s="70"/>
      <c r="S26" s="71" t="s">
        <v>69</v>
      </c>
      <c r="T26" s="71"/>
      <c r="U26" s="71"/>
      <c r="V26" s="71"/>
      <c r="W26" s="71"/>
      <c r="X26" s="71"/>
      <c r="Y26" s="71"/>
      <c r="Z26" s="71"/>
      <c r="AA26" s="71"/>
      <c r="AB26" s="72"/>
      <c r="AC26" s="71"/>
      <c r="AD26" s="73" t="s">
        <v>68</v>
      </c>
      <c r="AE26" s="73"/>
      <c r="AF26" s="74" t="s">
        <v>70</v>
      </c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35"/>
      <c r="C27" s="35"/>
      <c r="D27" s="35"/>
      <c r="E27" s="35"/>
      <c r="F27" s="35"/>
      <c r="G27" s="35"/>
      <c r="H27" s="35"/>
      <c r="I27" s="35"/>
      <c r="J27" s="1"/>
      <c r="K27" s="35"/>
      <c r="L27" s="35"/>
      <c r="M27" s="35"/>
      <c r="N27" s="34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 t="s">
        <v>39</v>
      </c>
      <c r="C28" s="1"/>
      <c r="D28" s="1" t="s">
        <v>71</v>
      </c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60</v>
      </c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 t="s">
        <v>61</v>
      </c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 t="s">
        <v>59</v>
      </c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s="77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6"/>
      <c r="N33" s="76"/>
      <c r="O33" s="25"/>
      <c r="P33" s="1"/>
      <c r="Q33" s="37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s="7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s="7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7"/>
      <c r="R35" s="1"/>
      <c r="S35" s="1"/>
      <c r="T35" s="25"/>
      <c r="U35" s="25"/>
      <c r="V35" s="75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7"/>
      <c r="R36" s="1"/>
      <c r="S36" s="1"/>
      <c r="T36" s="25"/>
      <c r="U36" s="25"/>
      <c r="V36" s="75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7"/>
      <c r="R37" s="1"/>
      <c r="S37" s="1"/>
      <c r="T37" s="25"/>
      <c r="U37" s="25"/>
      <c r="V37" s="75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6"/>
      <c r="N39" s="34"/>
      <c r="O39" s="25"/>
      <c r="P39" s="1"/>
      <c r="Q39" s="37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6"/>
      <c r="N40" s="76"/>
      <c r="O40" s="25"/>
      <c r="P40" s="1"/>
      <c r="Q40" s="37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9"/>
      <c r="AH41" s="77"/>
      <c r="AI41" s="77"/>
      <c r="AJ41" s="77"/>
      <c r="AK41" s="77"/>
      <c r="AL41" s="77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7"/>
      <c r="R42" s="1"/>
      <c r="S42" s="1"/>
      <c r="T42" s="25"/>
      <c r="U42" s="25"/>
      <c r="V42" s="75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  <c r="AH42" s="77"/>
      <c r="AI42" s="77"/>
      <c r="AJ42" s="77"/>
      <c r="AK42" s="77"/>
      <c r="AL42" s="77"/>
    </row>
    <row r="43" spans="1:38" ht="15" customHeight="1" x14ac:dyDescent="0.25">
      <c r="A43" s="7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7"/>
      <c r="R43" s="1"/>
      <c r="S43" s="1"/>
      <c r="T43" s="25"/>
      <c r="U43" s="25"/>
      <c r="V43" s="75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7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7"/>
      <c r="R44" s="1"/>
      <c r="S44" s="1"/>
      <c r="T44" s="25"/>
      <c r="U44" s="25"/>
      <c r="V44" s="75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7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4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9"/>
    </row>
    <row r="46" spans="1:38" ht="15" customHeight="1" x14ac:dyDescent="0.25">
      <c r="A46" s="78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6"/>
      <c r="N46" s="34"/>
      <c r="O46" s="25"/>
      <c r="P46" s="1"/>
      <c r="Q46" s="37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9"/>
    </row>
    <row r="47" spans="1:38" ht="15" customHeight="1" x14ac:dyDescent="0.25">
      <c r="A47" s="7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7"/>
      <c r="R47" s="1"/>
      <c r="S47" s="1"/>
      <c r="T47" s="25"/>
      <c r="U47" s="25"/>
      <c r="V47" s="75"/>
      <c r="W47" s="1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2019-02-12T10:37:16Z</dcterms:modified>
</cp:coreProperties>
</file>