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6" i="2" l="1"/>
  <c r="O26" i="2"/>
  <c r="N26" i="2"/>
  <c r="M26" i="2"/>
  <c r="I26" i="2"/>
  <c r="H26" i="2"/>
  <c r="G26" i="2"/>
  <c r="P12" i="2" l="1"/>
  <c r="M12" i="2"/>
  <c r="I12" i="2"/>
  <c r="G12" i="2"/>
  <c r="N18" i="1" l="1"/>
  <c r="O18" i="1"/>
  <c r="T16" i="1" l="1"/>
  <c r="T15" i="1"/>
  <c r="T14" i="1"/>
  <c r="T13" i="1"/>
  <c r="T12" i="1"/>
  <c r="T11" i="1"/>
  <c r="T10" i="1"/>
  <c r="AJ18" i="1" l="1"/>
  <c r="AI18" i="1"/>
  <c r="AH18" i="1"/>
  <c r="AG18" i="1"/>
  <c r="AF18" i="1"/>
  <c r="AE18" i="1"/>
  <c r="AD18" i="1"/>
  <c r="AC18" i="1"/>
  <c r="H24" i="1" s="1"/>
  <c r="AB18" i="1"/>
  <c r="AA18" i="1"/>
  <c r="F24" i="1" s="1"/>
  <c r="Z18" i="1"/>
  <c r="E24" i="1" s="1"/>
  <c r="Y18" i="1"/>
  <c r="X18" i="1"/>
  <c r="W18" i="1"/>
  <c r="V18" i="1"/>
  <c r="U18" i="1"/>
  <c r="L18" i="1"/>
  <c r="K18" i="1"/>
  <c r="J18" i="1"/>
  <c r="I18" i="1"/>
  <c r="H18" i="1"/>
  <c r="H22" i="1" s="1"/>
  <c r="L22" i="1" s="1"/>
  <c r="G18" i="1"/>
  <c r="F18" i="1"/>
  <c r="E18" i="1"/>
  <c r="E22" i="1" s="1"/>
  <c r="G24" i="1"/>
  <c r="G25" i="1" s="1"/>
  <c r="G22" i="1"/>
  <c r="M17" i="1"/>
  <c r="M15" i="1"/>
  <c r="M14" i="1"/>
  <c r="O22" i="1"/>
  <c r="O5" i="1"/>
  <c r="I22" i="1"/>
  <c r="N22" i="1"/>
  <c r="O23" i="1"/>
  <c r="F22" i="1"/>
  <c r="O25" i="1" l="1"/>
  <c r="M18" i="1"/>
  <c r="I25" i="1"/>
  <c r="M22" i="1"/>
  <c r="K22" i="1"/>
  <c r="F25" i="1"/>
  <c r="K24" i="1"/>
  <c r="E25" i="1"/>
  <c r="H25" i="1"/>
  <c r="L24" i="1"/>
  <c r="L25" i="1" l="1"/>
  <c r="K25" i="1"/>
</calcChain>
</file>

<file path=xl/sharedStrings.xml><?xml version="1.0" encoding="utf-8"?>
<sst xmlns="http://schemas.openxmlformats.org/spreadsheetml/2006/main" count="345" uniqueCount="168">
  <si>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</si>
  <si>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</si>
  <si>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</si>
  <si>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</si>
  <si>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</si>
  <si>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</si>
  <si>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</si>
  <si>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</si>
  <si>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</si>
  <si>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</si>
  <si>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</si>
  <si>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</si>
  <si>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</si>
  <si>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</si>
  <si>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</si>
  <si>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</si>
  <si>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</si>
  <si>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</si>
  <si>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</si>
  <si>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</si>
  <si>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</si>
  <si>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</si>
  <si>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</si>
  <si>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</si>
  <si>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</si>
  <si>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</si>
  <si>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</si>
  <si>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</si>
  <si>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</si>
  <si>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</si>
  <si>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</si>
  <si>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</si>
  <si>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</si>
  <si>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</si>
  <si>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</si>
  <si>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</si>
  <si>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9.-10.</t>
  </si>
  <si>
    <t>Roihu</t>
  </si>
  <si>
    <t>11.-12.</t>
  </si>
  <si>
    <t>5.11.1960</t>
  </si>
  <si>
    <t>7.</t>
  </si>
  <si>
    <t>----</t>
  </si>
  <si>
    <t>2.</t>
  </si>
  <si>
    <t>5.</t>
  </si>
  <si>
    <t>4.</t>
  </si>
  <si>
    <t>21.05. 1978  UPV - Roihu  26-13</t>
  </si>
  <si>
    <t>28.05. 1978  Roihu - LäPa  4-5</t>
  </si>
  <si>
    <t>2.  ottelu</t>
  </si>
  <si>
    <t xml:space="preserve">  17 v   6 kk 16 pv</t>
  </si>
  <si>
    <t xml:space="preserve">  17 v   6 kk 23 pv</t>
  </si>
  <si>
    <t>24.  ottelu</t>
  </si>
  <si>
    <t>26.08. 1979  RPL - Roihu  14-8</t>
  </si>
  <si>
    <t xml:space="preserve">  17 v   9 kk 21 pv</t>
  </si>
  <si>
    <t>Seurat</t>
  </si>
  <si>
    <t>Roihu = Roihu, Helsinki  (1957)</t>
  </si>
  <si>
    <t>L+T</t>
  </si>
  <si>
    <t>1.</t>
  </si>
  <si>
    <t>9.</t>
  </si>
  <si>
    <t>10.</t>
  </si>
  <si>
    <t>6.</t>
  </si>
  <si>
    <t>8.</t>
  </si>
  <si>
    <t>3.</t>
  </si>
  <si>
    <t>Jaana Lindström os. Jouhikainen</t>
  </si>
  <si>
    <t>Cup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</si>
  <si>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</si>
  <si>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</si>
  <si>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</si>
  <si>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</si>
  <si>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</si>
  <si>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</si>
  <si>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</si>
  <si>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</si>
  <si>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</si>
  <si>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</si>
  <si>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</si>
  <si>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</si>
  <si>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</si>
  <si>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</si>
  <si>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</si>
  <si>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</si>
  <si>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</si>
  <si>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07.09. 1985  Meilahti, Helsinki</t>
  </si>
  <si>
    <t xml:space="preserve"> 3-10</t>
  </si>
  <si>
    <t>Kosti Parviainen</t>
  </si>
  <si>
    <t>1300</t>
  </si>
  <si>
    <t>24.08. 1986  Stadion, Helsinki</t>
  </si>
  <si>
    <t xml:space="preserve">  0-1</t>
  </si>
  <si>
    <t>Ali Lindström</t>
  </si>
  <si>
    <t>8000</t>
  </si>
  <si>
    <t>Ikä ensimmäisessä ottelussa</t>
  </si>
  <si>
    <t>08.08. 1981  Lammi</t>
  </si>
  <si>
    <t xml:space="preserve">  9-8</t>
  </si>
  <si>
    <t>3k</t>
  </si>
  <si>
    <t>Risto Pulliainen</t>
  </si>
  <si>
    <t>07.08. 1982  Roihuvuori</t>
  </si>
  <si>
    <t xml:space="preserve"> 0-10</t>
  </si>
  <si>
    <t>3000</t>
  </si>
  <si>
    <t>20.08. 1983  Tampere</t>
  </si>
  <si>
    <t>Rouhu</t>
  </si>
  <si>
    <t>06.08. 1988  Ikaalinen</t>
  </si>
  <si>
    <t xml:space="preserve"> 5-14</t>
  </si>
  <si>
    <t>1501</t>
  </si>
  <si>
    <t>22.07. 1989  Viinijärvi</t>
  </si>
  <si>
    <t xml:space="preserve">  8-5</t>
  </si>
  <si>
    <t>Jouni Vatanen</t>
  </si>
  <si>
    <t>2076</t>
  </si>
  <si>
    <t>20 v  9 kk  3 pv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</si>
  <si>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</si>
  <si>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</si>
  <si>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</si>
  <si>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</si>
  <si>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</si>
  <si>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</si>
  <si>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Liitto</t>
  </si>
  <si>
    <t>27.08. 1977  Kankaanpää</t>
  </si>
  <si>
    <t>20-11</t>
  </si>
  <si>
    <t>3v</t>
  </si>
  <si>
    <t>Antero Salonen</t>
  </si>
  <si>
    <t>17-8</t>
  </si>
  <si>
    <t xml:space="preserve">Matti Vaininen </t>
  </si>
  <si>
    <t>01.07. 1984  Tampere</t>
  </si>
  <si>
    <t xml:space="preserve">Ali Lindström </t>
  </si>
  <si>
    <t>30.06. 1985  Kankaanpää</t>
  </si>
  <si>
    <t>21-8</t>
  </si>
  <si>
    <t>29.06. 1986  Viinijärvi</t>
  </si>
  <si>
    <t xml:space="preserve">  4-3</t>
  </si>
  <si>
    <t>Markku Lähteenmäki</t>
  </si>
  <si>
    <t>19.06. 1988  Vähäkyrö</t>
  </si>
  <si>
    <t>11-1</t>
  </si>
  <si>
    <t xml:space="preserve">Kosti Parviainen </t>
  </si>
  <si>
    <t>18.06. 1989  Vimpeli</t>
  </si>
  <si>
    <t xml:space="preserve">  7-13</t>
  </si>
  <si>
    <t xml:space="preserve">Petri Kaijansinkko </t>
  </si>
  <si>
    <t>22 v  7 kk  28 pv</t>
  </si>
  <si>
    <t xml:space="preserve">  9-6</t>
  </si>
  <si>
    <t>03.07. 1983  Pihtipudas</t>
  </si>
  <si>
    <t xml:space="preserve"> Vuoden pesäpalloilija  1984   &lt;&gt;   Tehopelaaja  1981   &lt;&gt;   Kärkilyöjäkuningatar  1985, 1986</t>
  </si>
  <si>
    <t xml:space="preserve">Lyöty </t>
  </si>
  <si>
    <t xml:space="preserve">Tuotu </t>
  </si>
  <si>
    <t>4/6</t>
  </si>
  <si>
    <t>1/1</t>
  </si>
  <si>
    <t>2/2</t>
  </si>
  <si>
    <t>1/3</t>
  </si>
  <si>
    <t>5/7</t>
  </si>
  <si>
    <t>9/12</t>
  </si>
  <si>
    <t>1/2</t>
  </si>
  <si>
    <t>5/5</t>
  </si>
  <si>
    <t>2/4</t>
  </si>
  <si>
    <t>3/4</t>
  </si>
  <si>
    <t>0/1</t>
  </si>
  <si>
    <t>3/7</t>
  </si>
  <si>
    <t>0/2</t>
  </si>
  <si>
    <t>vai</t>
  </si>
  <si>
    <t>441</t>
  </si>
  <si>
    <t>1/5</t>
  </si>
  <si>
    <t>3/5</t>
  </si>
  <si>
    <t>620</t>
  </si>
  <si>
    <t>3/3</t>
  </si>
  <si>
    <t>5/8</t>
  </si>
  <si>
    <t>2/3</t>
  </si>
  <si>
    <t>17/31</t>
  </si>
  <si>
    <t>4/7</t>
  </si>
  <si>
    <t>4/8</t>
  </si>
  <si>
    <t>9/9</t>
  </si>
  <si>
    <t>0/7</t>
  </si>
  <si>
    <t>26/40</t>
  </si>
  <si>
    <t>5/15</t>
  </si>
  <si>
    <t>15/16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</si>
</sst>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9" borderId="1" xfId="0" applyFont="1" applyFill="1" applyBorder="1"/>
    <xf numFmtId="0" fontId="2" fillId="11" borderId="3" xfId="0" applyFont="1" applyFill="1" applyBorder="1" applyAlignment="1">
      <alignment horizontal="left"/>
    </xf>
    <xf numFmtId="0" fontId="2" fillId="2" borderId="11" xfId="0" applyFont="1" applyFill="1" applyBorder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1" fontId="2" fillId="11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49" fontId="2" fillId="11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11" borderId="3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" xfId="0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center"/>
    </xf>
    <xf numFmtId="1" fontId="2" fillId="11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1" borderId="2" xfId="1" applyNumberFormat="1" applyFont="1" applyFill="1" applyBorder="1" applyAlignment="1">
      <alignment horizontal="center"/>
    </xf>
    <xf numFmtId="0" fontId="2" fillId="11" borderId="6" xfId="0" applyFont="1" applyFill="1" applyBorder="1" applyAlignment="1"/>
    <xf numFmtId="1" fontId="2" fillId="11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69" customWidth="1"/>
    <col min="3" max="3" width="8.7109375" style="69" customWidth="1"/>
    <col min="4" max="4" width="8.8554687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18" width="5.7109375" style="76" customWidth="1"/>
    <col min="19" max="19" width="5.7109375" style="75" customWidth="1"/>
    <col min="20" max="20" width="0.7109375" style="35" customWidth="1"/>
    <col min="21" max="28" width="5.7109375" style="70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5">
      <c r="A1" s="1"/>
      <c r="B1" s="2" t="s">
        <v>62</v>
      </c>
      <c r="C1" s="2"/>
      <c r="D1" s="3"/>
      <c r="E1" s="3"/>
      <c r="F1" s="3"/>
      <c r="G1" s="4" t="s">
        <v>39</v>
      </c>
      <c r="H1" s="5"/>
      <c r="I1" s="5"/>
      <c r="J1" s="5"/>
      <c r="K1" s="5"/>
      <c r="L1" s="3"/>
      <c r="M1" s="6"/>
      <c r="N1" s="6"/>
      <c r="O1" s="6"/>
      <c r="P1" s="74"/>
      <c r="Q1" s="74"/>
      <c r="R1" s="7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 t="s">
        <v>27</v>
      </c>
      <c r="AF2" s="13"/>
      <c r="AG2" s="13"/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55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63</v>
      </c>
      <c r="AH3" s="14" t="s">
        <v>28</v>
      </c>
      <c r="AI3" s="16" t="s">
        <v>29</v>
      </c>
      <c r="AJ3" s="17" t="s">
        <v>30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1978</v>
      </c>
      <c r="C4" s="40" t="s">
        <v>36</v>
      </c>
      <c r="D4" s="38" t="s">
        <v>37</v>
      </c>
      <c r="E4" s="25">
        <v>10</v>
      </c>
      <c r="F4" s="25">
        <v>0</v>
      </c>
      <c r="G4" s="25">
        <v>7</v>
      </c>
      <c r="H4" s="25">
        <v>9</v>
      </c>
      <c r="I4" s="25"/>
      <c r="J4" s="25"/>
      <c r="K4" s="25"/>
      <c r="L4" s="25"/>
      <c r="M4" s="25"/>
      <c r="N4" s="28"/>
      <c r="O4" s="23"/>
      <c r="P4" s="17"/>
      <c r="Q4" s="17"/>
      <c r="R4" s="17"/>
      <c r="S4" s="17"/>
      <c r="U4" s="25"/>
      <c r="V4" s="25"/>
      <c r="W4" s="25"/>
      <c r="X4" s="25"/>
      <c r="Y4" s="25"/>
      <c r="Z4" s="26">
        <v>1</v>
      </c>
      <c r="AA4" s="26">
        <v>0</v>
      </c>
      <c r="AB4" s="26">
        <v>1</v>
      </c>
      <c r="AC4" s="26">
        <v>0</v>
      </c>
      <c r="AD4" s="26"/>
      <c r="AE4" s="25"/>
      <c r="AF4" s="25"/>
      <c r="AG4" s="25"/>
      <c r="AH4" s="25"/>
      <c r="AI4" s="25"/>
      <c r="AJ4" s="25"/>
      <c r="AK4" s="22"/>
      <c r="AL4" s="7"/>
      <c r="AM4" s="7"/>
      <c r="AN4" s="7"/>
      <c r="AO4" s="7"/>
      <c r="AP4" s="7"/>
    </row>
    <row r="5" spans="1:42" ht="15" customHeight="1" x14ac:dyDescent="0.2">
      <c r="A5" s="1"/>
      <c r="B5" s="25">
        <v>1979</v>
      </c>
      <c r="C5" s="40" t="s">
        <v>38</v>
      </c>
      <c r="D5" s="9" t="s">
        <v>37</v>
      </c>
      <c r="E5" s="25">
        <v>10</v>
      </c>
      <c r="F5" s="25">
        <v>0</v>
      </c>
      <c r="G5" s="25">
        <v>9</v>
      </c>
      <c r="H5" s="25">
        <v>8</v>
      </c>
      <c r="I5" s="25"/>
      <c r="J5" s="25"/>
      <c r="K5" s="25"/>
      <c r="L5" s="25"/>
      <c r="M5" s="25"/>
      <c r="N5" s="28"/>
      <c r="O5" s="23" t="e">
        <f>PRODUCT(I5/N5)</f>
        <v>#DIV/0!</v>
      </c>
      <c r="P5" s="17"/>
      <c r="Q5" s="17"/>
      <c r="R5" s="17"/>
      <c r="S5" s="17"/>
      <c r="T5" s="23"/>
      <c r="U5" s="25"/>
      <c r="V5" s="25"/>
      <c r="W5" s="25"/>
      <c r="X5" s="25"/>
      <c r="Y5" s="25"/>
      <c r="Z5" s="26">
        <v>4</v>
      </c>
      <c r="AA5" s="26">
        <v>2</v>
      </c>
      <c r="AB5" s="26">
        <v>3</v>
      </c>
      <c r="AC5" s="26">
        <v>6</v>
      </c>
      <c r="AD5" s="26"/>
      <c r="AE5" s="25"/>
      <c r="AF5" s="25"/>
      <c r="AG5" s="25"/>
      <c r="AH5" s="25"/>
      <c r="AI5" s="25"/>
      <c r="AJ5" s="25"/>
      <c r="AK5" s="22"/>
      <c r="AL5" s="7"/>
      <c r="AM5" s="7"/>
      <c r="AN5" s="7"/>
      <c r="AO5" s="7"/>
      <c r="AP5" s="7"/>
    </row>
    <row r="6" spans="1:42" ht="15" customHeight="1" x14ac:dyDescent="0.2">
      <c r="A6" s="1"/>
      <c r="B6" s="77">
        <v>1980</v>
      </c>
      <c r="C6" s="78"/>
      <c r="D6" s="79" t="s">
        <v>37</v>
      </c>
      <c r="E6" s="77"/>
      <c r="F6" s="77"/>
      <c r="G6" s="77"/>
      <c r="H6" s="77"/>
      <c r="I6" s="77"/>
      <c r="J6" s="77"/>
      <c r="K6" s="77"/>
      <c r="L6" s="77"/>
      <c r="M6" s="77"/>
      <c r="N6" s="80"/>
      <c r="O6" s="23"/>
      <c r="P6" s="17"/>
      <c r="Q6" s="17"/>
      <c r="R6" s="17"/>
      <c r="S6" s="17"/>
      <c r="T6" s="23"/>
      <c r="U6" s="25"/>
      <c r="V6" s="25"/>
      <c r="W6" s="25"/>
      <c r="X6" s="25"/>
      <c r="Y6" s="25"/>
      <c r="Z6" s="26"/>
      <c r="AA6" s="26"/>
      <c r="AB6" s="26"/>
      <c r="AC6" s="26"/>
      <c r="AD6" s="26"/>
      <c r="AE6" s="25"/>
      <c r="AF6" s="25"/>
      <c r="AG6" s="25"/>
      <c r="AH6" s="25"/>
      <c r="AI6" s="25"/>
      <c r="AJ6" s="25"/>
      <c r="AK6" s="22"/>
      <c r="AL6" s="7"/>
      <c r="AM6" s="7"/>
      <c r="AN6" s="7"/>
      <c r="AO6" s="7"/>
      <c r="AP6" s="7"/>
    </row>
    <row r="7" spans="1:42" ht="15" customHeight="1" x14ac:dyDescent="0.25">
      <c r="A7" s="1"/>
      <c r="B7" s="25">
        <v>1981</v>
      </c>
      <c r="C7" s="25" t="s">
        <v>40</v>
      </c>
      <c r="D7" s="38" t="s">
        <v>37</v>
      </c>
      <c r="E7" s="25">
        <v>18</v>
      </c>
      <c r="F7" s="25">
        <v>3</v>
      </c>
      <c r="G7" s="25">
        <v>36</v>
      </c>
      <c r="H7" s="25">
        <v>26</v>
      </c>
      <c r="I7" s="25">
        <v>97</v>
      </c>
      <c r="J7" s="71">
        <v>15</v>
      </c>
      <c r="K7" s="71">
        <v>19</v>
      </c>
      <c r="L7" s="71">
        <v>24</v>
      </c>
      <c r="M7" s="71">
        <v>39</v>
      </c>
      <c r="N7" s="72">
        <v>0.72388059701492535</v>
      </c>
      <c r="O7" s="35">
        <v>134</v>
      </c>
      <c r="P7" s="25" t="s">
        <v>61</v>
      </c>
      <c r="Q7" s="17"/>
      <c r="R7" s="25" t="s">
        <v>56</v>
      </c>
      <c r="S7" s="17" t="s">
        <v>60</v>
      </c>
      <c r="T7" s="23"/>
      <c r="U7" s="25"/>
      <c r="V7" s="25"/>
      <c r="W7" s="25"/>
      <c r="X7" s="25"/>
      <c r="Y7" s="25"/>
      <c r="Z7" s="26"/>
      <c r="AA7" s="26"/>
      <c r="AB7" s="26"/>
      <c r="AC7" s="26"/>
      <c r="AD7" s="26"/>
      <c r="AE7" s="25">
        <v>1</v>
      </c>
      <c r="AF7" s="25"/>
      <c r="AG7" s="25">
        <v>1</v>
      </c>
      <c r="AH7" s="25"/>
      <c r="AI7" s="25"/>
      <c r="AJ7" s="25"/>
      <c r="AK7" s="22"/>
      <c r="AL7" s="7"/>
      <c r="AM7" s="7"/>
      <c r="AN7" s="7"/>
      <c r="AO7" s="7"/>
      <c r="AP7" s="7"/>
    </row>
    <row r="8" spans="1:42" ht="15" customHeight="1" x14ac:dyDescent="0.25">
      <c r="A8" s="1"/>
      <c r="B8" s="25">
        <v>1982</v>
      </c>
      <c r="C8" s="25" t="s">
        <v>42</v>
      </c>
      <c r="D8" s="38" t="s">
        <v>37</v>
      </c>
      <c r="E8" s="25">
        <v>18</v>
      </c>
      <c r="F8" s="25">
        <v>1</v>
      </c>
      <c r="G8" s="25">
        <v>32</v>
      </c>
      <c r="H8" s="25">
        <v>25</v>
      </c>
      <c r="I8" s="25">
        <v>83</v>
      </c>
      <c r="J8" s="71">
        <v>15</v>
      </c>
      <c r="K8" s="71">
        <v>14</v>
      </c>
      <c r="L8" s="71">
        <v>21</v>
      </c>
      <c r="M8" s="71">
        <v>33</v>
      </c>
      <c r="N8" s="81">
        <v>0.70940170940170943</v>
      </c>
      <c r="O8" s="35">
        <v>117</v>
      </c>
      <c r="P8" s="17" t="s">
        <v>40</v>
      </c>
      <c r="Q8" s="17"/>
      <c r="R8" s="17" t="s">
        <v>59</v>
      </c>
      <c r="S8" s="17"/>
      <c r="T8" s="23"/>
      <c r="U8" s="25"/>
      <c r="V8" s="25"/>
      <c r="W8" s="25"/>
      <c r="X8" s="25"/>
      <c r="Y8" s="25"/>
      <c r="Z8" s="26"/>
      <c r="AA8" s="26"/>
      <c r="AB8" s="26"/>
      <c r="AC8" s="26"/>
      <c r="AD8" s="26"/>
      <c r="AE8" s="25">
        <v>1</v>
      </c>
      <c r="AF8" s="25"/>
      <c r="AG8" s="25">
        <v>1</v>
      </c>
      <c r="AH8" s="25"/>
      <c r="AI8" s="25">
        <v>1</v>
      </c>
      <c r="AJ8" s="25"/>
      <c r="AK8" s="22"/>
      <c r="AL8" s="7"/>
      <c r="AM8" s="7"/>
      <c r="AN8" s="7"/>
      <c r="AO8" s="7"/>
      <c r="AP8" s="7"/>
    </row>
    <row r="9" spans="1:42" ht="15" customHeight="1" x14ac:dyDescent="0.25">
      <c r="A9" s="1"/>
      <c r="B9" s="25">
        <v>1983</v>
      </c>
      <c r="C9" s="25" t="s">
        <v>43</v>
      </c>
      <c r="D9" s="38" t="s">
        <v>37</v>
      </c>
      <c r="E9" s="25">
        <v>18</v>
      </c>
      <c r="F9" s="25">
        <v>3</v>
      </c>
      <c r="G9" s="25">
        <v>19</v>
      </c>
      <c r="H9" s="25">
        <v>20</v>
      </c>
      <c r="I9" s="25">
        <v>76</v>
      </c>
      <c r="J9" s="71">
        <v>13</v>
      </c>
      <c r="K9" s="71">
        <v>17</v>
      </c>
      <c r="L9" s="71">
        <v>24</v>
      </c>
      <c r="M9" s="71">
        <v>22</v>
      </c>
      <c r="N9" s="81">
        <v>0.67256637168141598</v>
      </c>
      <c r="O9" s="35">
        <v>113</v>
      </c>
      <c r="P9" s="17"/>
      <c r="Q9" s="17"/>
      <c r="R9" s="17"/>
      <c r="S9" s="17"/>
      <c r="T9" s="23"/>
      <c r="U9" s="25"/>
      <c r="V9" s="25"/>
      <c r="W9" s="25"/>
      <c r="X9" s="25"/>
      <c r="Y9" s="25"/>
      <c r="Z9" s="26"/>
      <c r="AA9" s="26"/>
      <c r="AB9" s="26"/>
      <c r="AC9" s="26"/>
      <c r="AD9" s="26"/>
      <c r="AE9" s="25">
        <v>1</v>
      </c>
      <c r="AF9" s="25">
        <v>1</v>
      </c>
      <c r="AG9" s="25">
        <v>1</v>
      </c>
      <c r="AH9" s="25"/>
      <c r="AI9" s="25"/>
      <c r="AJ9" s="25"/>
      <c r="AK9" s="22"/>
      <c r="AL9" s="7"/>
      <c r="AM9" s="7"/>
      <c r="AN9" s="7"/>
      <c r="AO9" s="7"/>
      <c r="AP9" s="7"/>
    </row>
    <row r="10" spans="1:42" ht="15" customHeight="1" x14ac:dyDescent="0.25">
      <c r="A10" s="1"/>
      <c r="B10" s="25">
        <v>1984</v>
      </c>
      <c r="C10" s="25" t="s">
        <v>44</v>
      </c>
      <c r="D10" s="38" t="s">
        <v>37</v>
      </c>
      <c r="E10" s="25">
        <v>18</v>
      </c>
      <c r="F10" s="25">
        <v>5</v>
      </c>
      <c r="G10" s="25">
        <v>41</v>
      </c>
      <c r="H10" s="25">
        <v>36</v>
      </c>
      <c r="I10" s="25">
        <v>136</v>
      </c>
      <c r="J10" s="71">
        <v>11</v>
      </c>
      <c r="K10" s="71">
        <v>17</v>
      </c>
      <c r="L10" s="71">
        <v>62</v>
      </c>
      <c r="M10" s="71">
        <v>46</v>
      </c>
      <c r="N10" s="81">
        <v>0.73118279569892475</v>
      </c>
      <c r="O10" s="35">
        <v>186</v>
      </c>
      <c r="P10" s="25" t="s">
        <v>42</v>
      </c>
      <c r="Q10" s="17" t="s">
        <v>58</v>
      </c>
      <c r="R10" s="25" t="s">
        <v>61</v>
      </c>
      <c r="S10" s="25" t="s">
        <v>61</v>
      </c>
      <c r="T10" s="23" t="e">
        <f t="shared" ref="T10:T16" si="0">PRODUCT(L10/S10)</f>
        <v>#VALUE!</v>
      </c>
      <c r="U10" s="25"/>
      <c r="V10" s="25"/>
      <c r="W10" s="25"/>
      <c r="X10" s="25"/>
      <c r="Y10" s="25"/>
      <c r="Z10" s="26"/>
      <c r="AA10" s="26"/>
      <c r="AB10" s="26"/>
      <c r="AC10" s="26"/>
      <c r="AD10" s="26"/>
      <c r="AE10" s="25">
        <v>1</v>
      </c>
      <c r="AF10" s="25">
        <v>1</v>
      </c>
      <c r="AG10" s="25">
        <v>1</v>
      </c>
      <c r="AH10" s="25"/>
      <c r="AI10" s="25"/>
      <c r="AJ10" s="25"/>
      <c r="AK10" s="22"/>
      <c r="AL10" s="7"/>
      <c r="AM10" s="7"/>
      <c r="AN10" s="7"/>
      <c r="AO10" s="7"/>
      <c r="AP10" s="7"/>
    </row>
    <row r="11" spans="1:42" ht="15" customHeight="1" x14ac:dyDescent="0.25">
      <c r="A11" s="1"/>
      <c r="B11" s="25">
        <v>1985</v>
      </c>
      <c r="C11" s="25" t="s">
        <v>42</v>
      </c>
      <c r="D11" s="38" t="s">
        <v>37</v>
      </c>
      <c r="E11" s="25">
        <v>18</v>
      </c>
      <c r="F11" s="25">
        <v>1</v>
      </c>
      <c r="G11" s="25">
        <v>15</v>
      </c>
      <c r="H11" s="25">
        <v>35</v>
      </c>
      <c r="I11" s="25">
        <v>142</v>
      </c>
      <c r="J11" s="25">
        <v>15</v>
      </c>
      <c r="K11" s="25">
        <v>44</v>
      </c>
      <c r="L11" s="25">
        <v>67</v>
      </c>
      <c r="M11" s="25">
        <v>16</v>
      </c>
      <c r="N11" s="81">
        <v>0.73195876288659789</v>
      </c>
      <c r="O11" s="35">
        <v>194</v>
      </c>
      <c r="P11" s="17"/>
      <c r="Q11" s="17" t="s">
        <v>60</v>
      </c>
      <c r="R11" s="17"/>
      <c r="S11" s="25" t="s">
        <v>56</v>
      </c>
      <c r="T11" s="23" t="e">
        <f t="shared" si="0"/>
        <v>#VALUE!</v>
      </c>
      <c r="U11" s="25"/>
      <c r="V11" s="25"/>
      <c r="W11" s="25"/>
      <c r="X11" s="25"/>
      <c r="Y11" s="25"/>
      <c r="Z11" s="26"/>
      <c r="AA11" s="26"/>
      <c r="AB11" s="26"/>
      <c r="AC11" s="26"/>
      <c r="AD11" s="26"/>
      <c r="AE11" s="25">
        <v>1</v>
      </c>
      <c r="AF11" s="25">
        <v>1</v>
      </c>
      <c r="AG11" s="25"/>
      <c r="AH11" s="25"/>
      <c r="AI11" s="25">
        <v>1</v>
      </c>
      <c r="AJ11" s="25"/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25">
        <v>1986</v>
      </c>
      <c r="C12" s="40" t="s">
        <v>42</v>
      </c>
      <c r="D12" s="38" t="s">
        <v>37</v>
      </c>
      <c r="E12" s="25">
        <v>18</v>
      </c>
      <c r="F12" s="25">
        <v>1</v>
      </c>
      <c r="G12" s="25">
        <v>26</v>
      </c>
      <c r="H12" s="25">
        <v>35</v>
      </c>
      <c r="I12" s="25">
        <v>142</v>
      </c>
      <c r="J12" s="25">
        <v>15</v>
      </c>
      <c r="K12" s="25">
        <v>41</v>
      </c>
      <c r="L12" s="25">
        <v>59</v>
      </c>
      <c r="M12" s="25">
        <v>27</v>
      </c>
      <c r="N12" s="71" t="s">
        <v>41</v>
      </c>
      <c r="O12" s="23"/>
      <c r="P12" s="17"/>
      <c r="Q12" s="17" t="s">
        <v>57</v>
      </c>
      <c r="R12" s="17" t="s">
        <v>40</v>
      </c>
      <c r="S12" s="25" t="s">
        <v>56</v>
      </c>
      <c r="T12" s="23" t="e">
        <f t="shared" si="0"/>
        <v>#VALUE!</v>
      </c>
      <c r="U12" s="25"/>
      <c r="V12" s="25"/>
      <c r="W12" s="25"/>
      <c r="X12" s="25"/>
      <c r="Y12" s="25"/>
      <c r="Z12" s="26"/>
      <c r="AA12" s="26"/>
      <c r="AB12" s="26"/>
      <c r="AC12" s="26"/>
      <c r="AD12" s="26"/>
      <c r="AE12" s="25">
        <v>1</v>
      </c>
      <c r="AF12" s="25">
        <v>1</v>
      </c>
      <c r="AG12" s="25"/>
      <c r="AH12" s="25"/>
      <c r="AI12" s="25">
        <v>1</v>
      </c>
      <c r="AJ12" s="25"/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25">
        <v>1987</v>
      </c>
      <c r="C13" s="40"/>
      <c r="D13" s="38"/>
      <c r="E13" s="25"/>
      <c r="F13" s="25"/>
      <c r="G13" s="25"/>
      <c r="H13" s="25"/>
      <c r="I13" s="25"/>
      <c r="J13" s="25"/>
      <c r="K13" s="25"/>
      <c r="L13" s="25"/>
      <c r="M13" s="25"/>
      <c r="N13" s="71"/>
      <c r="O13" s="23"/>
      <c r="P13" s="17"/>
      <c r="Q13" s="17"/>
      <c r="R13" s="17"/>
      <c r="S13" s="17"/>
      <c r="T13" s="23" t="e">
        <f t="shared" si="0"/>
        <v>#DIV/0!</v>
      </c>
      <c r="U13" s="25"/>
      <c r="V13" s="25"/>
      <c r="W13" s="25"/>
      <c r="X13" s="25"/>
      <c r="Y13" s="25"/>
      <c r="Z13" s="26"/>
      <c r="AA13" s="26"/>
      <c r="AB13" s="26"/>
      <c r="AC13" s="26"/>
      <c r="AD13" s="26"/>
      <c r="AE13" s="25"/>
      <c r="AF13" s="25"/>
      <c r="AG13" s="25"/>
      <c r="AH13" s="25"/>
      <c r="AI13" s="25"/>
      <c r="AJ13" s="25"/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25">
        <v>1988</v>
      </c>
      <c r="C14" s="40" t="s">
        <v>42</v>
      </c>
      <c r="D14" s="38" t="s">
        <v>37</v>
      </c>
      <c r="E14" s="25">
        <v>18</v>
      </c>
      <c r="F14" s="25">
        <v>1</v>
      </c>
      <c r="G14" s="25">
        <v>13</v>
      </c>
      <c r="H14" s="25">
        <v>36</v>
      </c>
      <c r="I14" s="25">
        <v>132</v>
      </c>
      <c r="J14" s="25">
        <v>12</v>
      </c>
      <c r="K14" s="25">
        <v>41</v>
      </c>
      <c r="L14" s="25">
        <v>65</v>
      </c>
      <c r="M14" s="25">
        <f>PRODUCT(F14+G14)</f>
        <v>14</v>
      </c>
      <c r="N14" s="71" t="s">
        <v>41</v>
      </c>
      <c r="O14" s="23"/>
      <c r="P14" s="17"/>
      <c r="Q14" s="17" t="s">
        <v>58</v>
      </c>
      <c r="R14" s="17"/>
      <c r="S14" s="17" t="s">
        <v>59</v>
      </c>
      <c r="T14" s="23" t="e">
        <f t="shared" si="0"/>
        <v>#VALUE!</v>
      </c>
      <c r="U14" s="25"/>
      <c r="V14" s="25"/>
      <c r="W14" s="25"/>
      <c r="X14" s="25"/>
      <c r="Y14" s="25"/>
      <c r="Z14" s="26"/>
      <c r="AA14" s="26"/>
      <c r="AB14" s="26"/>
      <c r="AC14" s="26"/>
      <c r="AD14" s="26"/>
      <c r="AE14" s="25">
        <v>1</v>
      </c>
      <c r="AF14" s="25">
        <v>1</v>
      </c>
      <c r="AG14" s="25"/>
      <c r="AH14" s="25"/>
      <c r="AI14" s="25">
        <v>1</v>
      </c>
      <c r="AJ14" s="25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25">
        <v>1989</v>
      </c>
      <c r="C15" s="40" t="s">
        <v>43</v>
      </c>
      <c r="D15" s="38" t="s">
        <v>37</v>
      </c>
      <c r="E15" s="25">
        <v>18</v>
      </c>
      <c r="F15" s="25">
        <v>2</v>
      </c>
      <c r="G15" s="25">
        <v>25</v>
      </c>
      <c r="H15" s="25">
        <v>34</v>
      </c>
      <c r="I15" s="25">
        <v>108</v>
      </c>
      <c r="J15" s="25">
        <v>15</v>
      </c>
      <c r="K15" s="25">
        <v>33</v>
      </c>
      <c r="L15" s="25">
        <v>33</v>
      </c>
      <c r="M15" s="25">
        <f>PRODUCT(F15+G15)</f>
        <v>27</v>
      </c>
      <c r="N15" s="71" t="s">
        <v>41</v>
      </c>
      <c r="O15" s="23"/>
      <c r="P15" s="17"/>
      <c r="Q15" s="17"/>
      <c r="R15" s="17" t="s">
        <v>57</v>
      </c>
      <c r="S15" s="17"/>
      <c r="T15" s="23" t="e">
        <f t="shared" si="0"/>
        <v>#DIV/0!</v>
      </c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5">
        <v>1</v>
      </c>
      <c r="AF15" s="25">
        <v>1</v>
      </c>
      <c r="AG15" s="25"/>
      <c r="AH15" s="25"/>
      <c r="AI15" s="25"/>
      <c r="AJ15" s="25"/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25">
        <v>1990</v>
      </c>
      <c r="C16" s="40"/>
      <c r="D16" s="38"/>
      <c r="E16" s="25"/>
      <c r="F16" s="25"/>
      <c r="G16" s="25"/>
      <c r="H16" s="25"/>
      <c r="I16" s="25"/>
      <c r="J16" s="25"/>
      <c r="K16" s="25"/>
      <c r="L16" s="25"/>
      <c r="M16" s="25"/>
      <c r="N16" s="71"/>
      <c r="O16" s="23">
        <v>0</v>
      </c>
      <c r="P16" s="17"/>
      <c r="Q16" s="17"/>
      <c r="R16" s="17"/>
      <c r="S16" s="17"/>
      <c r="T16" s="23" t="e">
        <f t="shared" si="0"/>
        <v>#DIV/0!</v>
      </c>
      <c r="U16" s="25"/>
      <c r="V16" s="25"/>
      <c r="W16" s="25"/>
      <c r="X16" s="25"/>
      <c r="Y16" s="25"/>
      <c r="Z16" s="26"/>
      <c r="AA16" s="26"/>
      <c r="AB16" s="26"/>
      <c r="AC16" s="26"/>
      <c r="AD16" s="26"/>
      <c r="AE16" s="25"/>
      <c r="AF16" s="25"/>
      <c r="AG16" s="25"/>
      <c r="AH16" s="25"/>
      <c r="AI16" s="25"/>
      <c r="AJ16" s="25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25">
        <v>1991</v>
      </c>
      <c r="C17" s="40" t="s">
        <v>40</v>
      </c>
      <c r="D17" s="38" t="s">
        <v>37</v>
      </c>
      <c r="E17" s="25">
        <v>22</v>
      </c>
      <c r="F17" s="25">
        <v>0</v>
      </c>
      <c r="G17" s="25">
        <v>13</v>
      </c>
      <c r="H17" s="25">
        <v>27</v>
      </c>
      <c r="I17" s="25">
        <v>89</v>
      </c>
      <c r="J17" s="25">
        <v>17</v>
      </c>
      <c r="K17" s="25">
        <v>24</v>
      </c>
      <c r="L17" s="25">
        <v>35</v>
      </c>
      <c r="M17" s="25">
        <f>SUM(F17+G17)</f>
        <v>13</v>
      </c>
      <c r="N17" s="72">
        <v>0.58599999999999997</v>
      </c>
      <c r="O17" s="23">
        <v>152</v>
      </c>
      <c r="P17" s="17"/>
      <c r="Q17" s="17"/>
      <c r="R17" s="17"/>
      <c r="S17" s="17"/>
      <c r="T17" s="1"/>
      <c r="U17" s="25"/>
      <c r="V17" s="25"/>
      <c r="W17" s="25"/>
      <c r="X17" s="25"/>
      <c r="Y17" s="25"/>
      <c r="Z17" s="26"/>
      <c r="AA17" s="26"/>
      <c r="AB17" s="26"/>
      <c r="AC17" s="26"/>
      <c r="AD17" s="26"/>
      <c r="AE17" s="25"/>
      <c r="AF17" s="25"/>
      <c r="AG17" s="25"/>
      <c r="AH17" s="25"/>
      <c r="AI17" s="25"/>
      <c r="AJ17" s="25"/>
      <c r="AK17" s="22"/>
      <c r="AL17" s="7"/>
      <c r="AM17" s="7"/>
      <c r="AN17" s="7"/>
      <c r="AO17" s="7"/>
      <c r="AP17" s="7"/>
    </row>
    <row r="18" spans="1:42" ht="15" customHeight="1" x14ac:dyDescent="0.2">
      <c r="A18" s="1"/>
      <c r="B18" s="15" t="s">
        <v>9</v>
      </c>
      <c r="C18" s="16"/>
      <c r="D18" s="14"/>
      <c r="E18" s="17">
        <f>SUM(E4:E17)</f>
        <v>186</v>
      </c>
      <c r="F18" s="17">
        <f t="shared" ref="F18:M18" si="1">SUM(F4:F17)</f>
        <v>17</v>
      </c>
      <c r="G18" s="17">
        <f t="shared" si="1"/>
        <v>236</v>
      </c>
      <c r="H18" s="17">
        <f t="shared" si="1"/>
        <v>291</v>
      </c>
      <c r="I18" s="17">
        <f t="shared" si="1"/>
        <v>1005</v>
      </c>
      <c r="J18" s="17">
        <f t="shared" si="1"/>
        <v>128</v>
      </c>
      <c r="K18" s="17">
        <f t="shared" si="1"/>
        <v>250</v>
      </c>
      <c r="L18" s="17">
        <f t="shared" si="1"/>
        <v>390</v>
      </c>
      <c r="M18" s="17">
        <f t="shared" si="1"/>
        <v>237</v>
      </c>
      <c r="N18" s="29">
        <f>PRODUCT(625/O18)</f>
        <v>0.6975446428571429</v>
      </c>
      <c r="O18" s="30">
        <f>SUM(O7:O17)</f>
        <v>896</v>
      </c>
      <c r="P18" s="17"/>
      <c r="Q18" s="17"/>
      <c r="R18" s="17"/>
      <c r="S18" s="17"/>
      <c r="T18" s="1"/>
      <c r="U18" s="17">
        <f t="shared" ref="U18:AJ18" si="2">SUM(U4:U17)</f>
        <v>0</v>
      </c>
      <c r="V18" s="17">
        <f t="shared" si="2"/>
        <v>0</v>
      </c>
      <c r="W18" s="17">
        <f t="shared" si="2"/>
        <v>0</v>
      </c>
      <c r="X18" s="17">
        <f t="shared" si="2"/>
        <v>0</v>
      </c>
      <c r="Y18" s="17">
        <f t="shared" si="2"/>
        <v>0</v>
      </c>
      <c r="Z18" s="17">
        <f t="shared" si="2"/>
        <v>5</v>
      </c>
      <c r="AA18" s="17">
        <f t="shared" si="2"/>
        <v>2</v>
      </c>
      <c r="AB18" s="17">
        <f t="shared" si="2"/>
        <v>4</v>
      </c>
      <c r="AC18" s="17">
        <f t="shared" si="2"/>
        <v>6</v>
      </c>
      <c r="AD18" s="17">
        <f t="shared" si="2"/>
        <v>0</v>
      </c>
      <c r="AE18" s="17">
        <f t="shared" si="2"/>
        <v>8</v>
      </c>
      <c r="AF18" s="17">
        <f t="shared" si="2"/>
        <v>6</v>
      </c>
      <c r="AG18" s="17">
        <f t="shared" si="2"/>
        <v>4</v>
      </c>
      <c r="AH18" s="17">
        <f t="shared" si="2"/>
        <v>0</v>
      </c>
      <c r="AI18" s="17">
        <f t="shared" si="2"/>
        <v>4</v>
      </c>
      <c r="AJ18" s="17">
        <f t="shared" si="2"/>
        <v>0</v>
      </c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27" t="s">
        <v>2</v>
      </c>
      <c r="C19" s="31"/>
      <c r="D19" s="32">
        <v>1374</v>
      </c>
      <c r="E19" s="1"/>
      <c r="F19" s="1"/>
      <c r="G19" s="1"/>
      <c r="H19" s="1"/>
      <c r="I19" s="1"/>
      <c r="J19" s="1"/>
      <c r="K19" s="1"/>
      <c r="L19" s="1"/>
      <c r="M19" s="1"/>
      <c r="N19" s="3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4"/>
      <c r="AJ19" s="1"/>
      <c r="AK19" s="22"/>
      <c r="AL19" s="7"/>
      <c r="AM19" s="7"/>
      <c r="AN19" s="7"/>
      <c r="AO19" s="7"/>
      <c r="AP19" s="7"/>
    </row>
    <row r="20" spans="1:42" s="8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3"/>
      <c r="O20" s="35"/>
      <c r="P20" s="1"/>
      <c r="Q20" s="3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2"/>
      <c r="AL20" s="7"/>
      <c r="AM20" s="7"/>
      <c r="AN20" s="7"/>
      <c r="AO20" s="7"/>
      <c r="AP20" s="7"/>
    </row>
    <row r="21" spans="1:42" ht="15" customHeight="1" x14ac:dyDescent="0.25">
      <c r="A21" s="1"/>
      <c r="B21" s="21" t="s">
        <v>16</v>
      </c>
      <c r="C21" s="37"/>
      <c r="D21" s="37"/>
      <c r="E21" s="17" t="s">
        <v>4</v>
      </c>
      <c r="F21" s="17" t="s">
        <v>13</v>
      </c>
      <c r="G21" s="14" t="s">
        <v>14</v>
      </c>
      <c r="H21" s="17" t="s">
        <v>15</v>
      </c>
      <c r="I21" s="17" t="s">
        <v>3</v>
      </c>
      <c r="J21" s="1"/>
      <c r="K21" s="17" t="s">
        <v>24</v>
      </c>
      <c r="L21" s="17" t="s">
        <v>25</v>
      </c>
      <c r="M21" s="17" t="s">
        <v>26</v>
      </c>
      <c r="N21" s="29" t="s">
        <v>34</v>
      </c>
      <c r="O21" s="23"/>
      <c r="P21" s="38" t="s">
        <v>31</v>
      </c>
      <c r="Q21" s="11"/>
      <c r="R21" s="11"/>
      <c r="S21" s="11"/>
      <c r="T21" s="39"/>
      <c r="U21" s="39"/>
      <c r="V21" s="39"/>
      <c r="W21" s="39"/>
      <c r="X21" s="39"/>
      <c r="Y21" s="11"/>
      <c r="Z21" s="11"/>
      <c r="AA21" s="11"/>
      <c r="AB21" s="39"/>
      <c r="AC21" s="39"/>
      <c r="AD21" s="11"/>
      <c r="AE21" s="11"/>
      <c r="AF21" s="11"/>
      <c r="AG21" s="11"/>
      <c r="AH21" s="11"/>
      <c r="AI21" s="11"/>
      <c r="AJ21" s="41"/>
      <c r="AK21" s="22"/>
      <c r="AL21" s="7"/>
      <c r="AM21" s="7"/>
      <c r="AN21" s="7"/>
      <c r="AO21" s="7"/>
      <c r="AP21" s="7"/>
    </row>
    <row r="22" spans="1:42" ht="15" customHeight="1" x14ac:dyDescent="0.2">
      <c r="A22" s="1"/>
      <c r="B22" s="38" t="s">
        <v>17</v>
      </c>
      <c r="C22" s="11"/>
      <c r="D22" s="41"/>
      <c r="E22" s="25">
        <f>PRODUCT(E18)</f>
        <v>186</v>
      </c>
      <c r="F22" s="25">
        <f>PRODUCT(F18)</f>
        <v>17</v>
      </c>
      <c r="G22" s="25">
        <f>PRODUCT(G18)</f>
        <v>236</v>
      </c>
      <c r="H22" s="25">
        <f>PRODUCT(H18)</f>
        <v>291</v>
      </c>
      <c r="I22" s="25">
        <f>PRODUCT(I18)</f>
        <v>1005</v>
      </c>
      <c r="J22" s="1"/>
      <c r="K22" s="42">
        <f>PRODUCT((F22+G22)/E22)</f>
        <v>1.3602150537634408</v>
      </c>
      <c r="L22" s="42">
        <f>PRODUCT(H22/E22)</f>
        <v>1.564516129032258</v>
      </c>
      <c r="M22" s="42">
        <f>PRODUCT(I22/166)</f>
        <v>6.0542168674698793</v>
      </c>
      <c r="N22" s="28">
        <f>PRODUCT(N18)</f>
        <v>0.6975446428571429</v>
      </c>
      <c r="O22" s="23">
        <f>PRODUCT(O18)</f>
        <v>896</v>
      </c>
      <c r="P22" s="43" t="s">
        <v>32</v>
      </c>
      <c r="Q22" s="44"/>
      <c r="R22" s="45" t="s">
        <v>45</v>
      </c>
      <c r="S22" s="45"/>
      <c r="T22" s="45"/>
      <c r="U22" s="45"/>
      <c r="V22" s="45"/>
      <c r="W22" s="45"/>
      <c r="X22" s="45"/>
      <c r="Y22" s="45"/>
      <c r="Z22" s="46" t="s">
        <v>35</v>
      </c>
      <c r="AA22" s="45"/>
      <c r="AB22" s="45" t="s">
        <v>48</v>
      </c>
      <c r="AC22" s="45"/>
      <c r="AD22" s="45"/>
      <c r="AE22" s="45"/>
      <c r="AF22" s="45"/>
      <c r="AG22" s="45"/>
      <c r="AH22" s="45"/>
      <c r="AI22" s="45"/>
      <c r="AJ22" s="145"/>
      <c r="AK22" s="22"/>
      <c r="AL22" s="7"/>
      <c r="AM22" s="7"/>
      <c r="AN22" s="7"/>
      <c r="AO22" s="7"/>
      <c r="AP22" s="7"/>
    </row>
    <row r="23" spans="1:42" ht="15" customHeight="1" x14ac:dyDescent="0.2">
      <c r="A23" s="1"/>
      <c r="B23" s="47" t="s">
        <v>18</v>
      </c>
      <c r="C23" s="48"/>
      <c r="D23" s="49"/>
      <c r="E23" s="25"/>
      <c r="F23" s="25"/>
      <c r="G23" s="25"/>
      <c r="H23" s="25"/>
      <c r="I23" s="25"/>
      <c r="J23" s="1"/>
      <c r="K23" s="42"/>
      <c r="L23" s="42"/>
      <c r="M23" s="42"/>
      <c r="N23" s="28"/>
      <c r="O23" s="23" t="e">
        <f>PRODUCT(I23/N23)</f>
        <v>#DIV/0!</v>
      </c>
      <c r="P23" s="50" t="s">
        <v>137</v>
      </c>
      <c r="Q23" s="51"/>
      <c r="R23" s="52" t="s">
        <v>46</v>
      </c>
      <c r="S23" s="52"/>
      <c r="T23" s="52"/>
      <c r="U23" s="52"/>
      <c r="V23" s="52"/>
      <c r="W23" s="52"/>
      <c r="X23" s="52"/>
      <c r="Y23" s="52"/>
      <c r="Z23" s="53" t="s">
        <v>47</v>
      </c>
      <c r="AA23" s="52"/>
      <c r="AB23" s="52" t="s">
        <v>49</v>
      </c>
      <c r="AC23" s="52"/>
      <c r="AD23" s="52"/>
      <c r="AE23" s="52"/>
      <c r="AF23" s="52"/>
      <c r="AG23" s="52"/>
      <c r="AH23" s="52"/>
      <c r="AI23" s="52"/>
      <c r="AJ23" s="146"/>
      <c r="AK23" s="22"/>
      <c r="AL23" s="7"/>
      <c r="AM23" s="7"/>
      <c r="AN23" s="7"/>
      <c r="AO23" s="7"/>
      <c r="AP23" s="7"/>
    </row>
    <row r="24" spans="1:42" ht="15" customHeight="1" x14ac:dyDescent="0.2">
      <c r="A24" s="1"/>
      <c r="B24" s="54" t="s">
        <v>19</v>
      </c>
      <c r="C24" s="55"/>
      <c r="D24" s="56"/>
      <c r="E24" s="26">
        <f>PRODUCT(Z18)</f>
        <v>5</v>
      </c>
      <c r="F24" s="26">
        <f>PRODUCT(AA18)</f>
        <v>2</v>
      </c>
      <c r="G24" s="26">
        <f>PRODUCT(AB18)</f>
        <v>4</v>
      </c>
      <c r="H24" s="26">
        <f>PRODUCT(AC18)</f>
        <v>6</v>
      </c>
      <c r="I24" s="26"/>
      <c r="J24" s="1"/>
      <c r="K24" s="57">
        <f>PRODUCT((F24+G24)/E24)</f>
        <v>1.2</v>
      </c>
      <c r="L24" s="57">
        <f>PRODUCT(H24/E24)</f>
        <v>1.2</v>
      </c>
      <c r="M24" s="57"/>
      <c r="N24" s="58"/>
      <c r="O24" s="23"/>
      <c r="P24" s="50" t="s">
        <v>138</v>
      </c>
      <c r="Q24" s="51"/>
      <c r="R24" s="52" t="s">
        <v>46</v>
      </c>
      <c r="S24" s="52"/>
      <c r="T24" s="52"/>
      <c r="U24" s="52"/>
      <c r="V24" s="52"/>
      <c r="W24" s="52"/>
      <c r="X24" s="52"/>
      <c r="Y24" s="52"/>
      <c r="Z24" s="53" t="s">
        <v>47</v>
      </c>
      <c r="AA24" s="52"/>
      <c r="AB24" s="52" t="s">
        <v>49</v>
      </c>
      <c r="AC24" s="52"/>
      <c r="AD24" s="52"/>
      <c r="AE24" s="52"/>
      <c r="AF24" s="52"/>
      <c r="AG24" s="52"/>
      <c r="AH24" s="52"/>
      <c r="AI24" s="52"/>
      <c r="AJ24" s="146"/>
      <c r="AK24" s="22"/>
      <c r="AL24" s="7"/>
      <c r="AM24" s="7"/>
      <c r="AN24" s="7"/>
      <c r="AO24" s="7"/>
      <c r="AP24" s="7"/>
    </row>
    <row r="25" spans="1:42" ht="15" customHeight="1" x14ac:dyDescent="0.2">
      <c r="A25" s="1"/>
      <c r="B25" s="59" t="s">
        <v>20</v>
      </c>
      <c r="C25" s="60"/>
      <c r="D25" s="61"/>
      <c r="E25" s="17">
        <f>SUM(E22:E24)</f>
        <v>191</v>
      </c>
      <c r="F25" s="17">
        <f>SUM(F22:F24)</f>
        <v>19</v>
      </c>
      <c r="G25" s="17">
        <f>SUM(G22:G24)</f>
        <v>240</v>
      </c>
      <c r="H25" s="17">
        <f>SUM(H22:H24)</f>
        <v>297</v>
      </c>
      <c r="I25" s="17">
        <f>SUM(I22:I24)</f>
        <v>1005</v>
      </c>
      <c r="J25" s="1"/>
      <c r="K25" s="62">
        <f>PRODUCT((F25+G25)/E25)</f>
        <v>1.3560209424083769</v>
      </c>
      <c r="L25" s="62">
        <f>PRODUCT(H25/E25)</f>
        <v>1.5549738219895288</v>
      </c>
      <c r="M25" s="62">
        <v>6.05</v>
      </c>
      <c r="N25" s="29"/>
      <c r="O25" s="23" t="e">
        <f>SUM(O22:O24)</f>
        <v>#DIV/0!</v>
      </c>
      <c r="P25" s="63" t="s">
        <v>33</v>
      </c>
      <c r="Q25" s="64"/>
      <c r="R25" s="65" t="s">
        <v>51</v>
      </c>
      <c r="S25" s="65"/>
      <c r="T25" s="65"/>
      <c r="U25" s="65"/>
      <c r="V25" s="65"/>
      <c r="W25" s="65"/>
      <c r="X25" s="65"/>
      <c r="Y25" s="65"/>
      <c r="Z25" s="66" t="s">
        <v>50</v>
      </c>
      <c r="AA25" s="65"/>
      <c r="AB25" s="65" t="s">
        <v>52</v>
      </c>
      <c r="AC25" s="65"/>
      <c r="AD25" s="65"/>
      <c r="AE25" s="65"/>
      <c r="AF25" s="65"/>
      <c r="AG25" s="65"/>
      <c r="AH25" s="65"/>
      <c r="AI25" s="65"/>
      <c r="AJ25" s="147"/>
      <c r="AK25" s="22"/>
      <c r="AL25" s="7"/>
      <c r="AM25" s="7"/>
      <c r="AN25" s="7"/>
      <c r="AO25" s="7"/>
      <c r="AP25" s="7"/>
    </row>
    <row r="26" spans="1:42" ht="15" customHeight="1" x14ac:dyDescent="0.25">
      <c r="A26" s="1"/>
      <c r="B26" s="34"/>
      <c r="C26" s="34"/>
      <c r="D26" s="34"/>
      <c r="E26" s="34"/>
      <c r="F26" s="34"/>
      <c r="G26" s="34"/>
      <c r="H26" s="34"/>
      <c r="I26" s="34"/>
      <c r="J26" s="1"/>
      <c r="K26" s="34"/>
      <c r="L26" s="34"/>
      <c r="M26" s="34"/>
      <c r="N26" s="33"/>
      <c r="O26" s="23"/>
      <c r="P26" s="1"/>
      <c r="Q26" s="36"/>
      <c r="R26" s="1"/>
      <c r="S26" s="1"/>
      <c r="T26" s="23"/>
      <c r="U26" s="23"/>
      <c r="V26" s="6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2"/>
      <c r="AL26" s="7"/>
      <c r="AM26" s="7"/>
      <c r="AN26" s="7"/>
      <c r="AO26" s="7"/>
      <c r="AP26" s="7"/>
    </row>
    <row r="27" spans="1:42" ht="15" customHeight="1" x14ac:dyDescent="0.25">
      <c r="A27" s="1"/>
      <c r="B27" s="38" t="s">
        <v>136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43"/>
      <c r="O27" s="10"/>
      <c r="P27" s="11"/>
      <c r="Q27" s="11"/>
      <c r="R27" s="11"/>
      <c r="S27" s="11"/>
      <c r="T27" s="10"/>
      <c r="U27" s="10"/>
      <c r="V27" s="144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41"/>
      <c r="AK27" s="22"/>
      <c r="AL27" s="7"/>
      <c r="AM27" s="7"/>
      <c r="AN27" s="7"/>
      <c r="AO27" s="7"/>
      <c r="AP27" s="7"/>
    </row>
    <row r="28" spans="1:42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3"/>
      <c r="O28" s="23"/>
      <c r="P28" s="1"/>
      <c r="Q28" s="36"/>
      <c r="R28" s="1"/>
      <c r="S28" s="1"/>
      <c r="T28" s="23"/>
      <c r="U28" s="23"/>
      <c r="V28" s="6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2"/>
      <c r="AL28" s="7"/>
      <c r="AM28" s="7"/>
      <c r="AN28" s="7"/>
      <c r="AO28" s="7"/>
      <c r="AP28" s="7"/>
    </row>
    <row r="29" spans="1:42" s="68" customFormat="1" ht="15" customHeight="1" x14ac:dyDescent="0.2">
      <c r="A29" s="1"/>
      <c r="B29" s="1" t="s">
        <v>53</v>
      </c>
      <c r="C29" s="1"/>
      <c r="D29" s="73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2"/>
      <c r="AL29" s="7"/>
      <c r="AM29" s="7"/>
      <c r="AN29" s="7"/>
      <c r="AO29" s="7"/>
      <c r="AP29" s="7"/>
    </row>
    <row r="30" spans="1:42" s="6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2"/>
      <c r="AL30" s="7"/>
      <c r="AM30" s="7"/>
      <c r="AN30" s="7"/>
      <c r="AO30" s="7"/>
      <c r="AP30" s="7"/>
    </row>
    <row r="31" spans="1:42" s="6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23"/>
      <c r="Q31" s="23"/>
      <c r="R31" s="23"/>
      <c r="S31" s="23"/>
      <c r="T31" s="23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3"/>
      <c r="AF31" s="23"/>
      <c r="AG31" s="23"/>
      <c r="AH31" s="23"/>
      <c r="AI31" s="23"/>
      <c r="AJ31" s="23"/>
      <c r="AK31" s="22"/>
      <c r="AL31" s="7"/>
      <c r="AM31" s="7"/>
      <c r="AN31" s="7"/>
      <c r="AO31" s="7"/>
      <c r="AP31" s="7"/>
    </row>
    <row r="32" spans="1:42" s="6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23"/>
      <c r="Q32" s="23"/>
      <c r="R32" s="23"/>
      <c r="S32" s="23"/>
      <c r="T32" s="2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3"/>
      <c r="AF32" s="23"/>
      <c r="AG32" s="23"/>
      <c r="AH32" s="23"/>
      <c r="AI32" s="23"/>
      <c r="AJ32" s="23"/>
      <c r="AK32" s="22"/>
      <c r="AL32" s="7"/>
      <c r="AM32" s="7"/>
      <c r="AN32" s="7"/>
      <c r="AO32" s="7"/>
      <c r="AP32" s="7"/>
    </row>
    <row r="33" spans="1:42" s="6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23"/>
      <c r="Q33" s="23"/>
      <c r="R33" s="23"/>
      <c r="S33" s="23"/>
      <c r="T33" s="23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3"/>
      <c r="AF33" s="23"/>
      <c r="AG33" s="23"/>
      <c r="AH33" s="23"/>
      <c r="AI33" s="23"/>
      <c r="AJ33" s="23"/>
      <c r="AK33" s="22"/>
      <c r="AL33" s="7"/>
      <c r="AM33" s="7"/>
      <c r="AN33" s="7"/>
      <c r="AO33" s="7"/>
      <c r="AP33" s="7"/>
    </row>
    <row r="34" spans="1:42" s="6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23"/>
      <c r="Q34" s="23"/>
      <c r="R34" s="23"/>
      <c r="S34" s="23"/>
      <c r="T34" s="23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3"/>
      <c r="AF34" s="23"/>
      <c r="AG34" s="23"/>
      <c r="AH34" s="23"/>
      <c r="AI34" s="23"/>
      <c r="AJ34" s="23"/>
      <c r="AK34" s="22"/>
      <c r="AL34" s="7"/>
      <c r="AM34" s="7"/>
      <c r="AN34" s="7"/>
      <c r="AO34" s="7"/>
      <c r="AP34" s="7"/>
    </row>
    <row r="35" spans="1:42" s="6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23"/>
      <c r="Q35" s="23"/>
      <c r="R35" s="23"/>
      <c r="S35" s="23"/>
      <c r="T35" s="23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3"/>
      <c r="AF35" s="23"/>
      <c r="AG35" s="23"/>
      <c r="AH35" s="23"/>
      <c r="AI35" s="23"/>
      <c r="AJ35" s="23"/>
      <c r="AK35" s="22"/>
      <c r="AL35" s="7"/>
      <c r="AM35" s="7"/>
      <c r="AN35" s="7"/>
      <c r="AO35" s="7"/>
      <c r="AP35" s="7"/>
    </row>
    <row r="36" spans="1:42" s="6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3"/>
      <c r="AF36" s="23"/>
      <c r="AG36" s="23"/>
      <c r="AH36" s="23"/>
      <c r="AI36" s="23"/>
      <c r="AJ36" s="23"/>
      <c r="AK36" s="22"/>
      <c r="AL36" s="7"/>
      <c r="AM36" s="7"/>
      <c r="AN36" s="7"/>
      <c r="AO36" s="7"/>
      <c r="AP36" s="7"/>
    </row>
    <row r="37" spans="1:42" s="6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23"/>
      <c r="Q37" s="23"/>
      <c r="R37" s="23"/>
      <c r="S37" s="23"/>
      <c r="T37" s="23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3"/>
      <c r="AF37" s="23"/>
      <c r="AG37" s="23"/>
      <c r="AH37" s="23"/>
      <c r="AI37" s="23"/>
      <c r="AJ37" s="23"/>
      <c r="AK37" s="22"/>
      <c r="AL37" s="7"/>
      <c r="AM37" s="7"/>
      <c r="AN37" s="7"/>
      <c r="AO37" s="7"/>
      <c r="AP37" s="7"/>
    </row>
    <row r="38" spans="1:42" s="6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23"/>
      <c r="Q38" s="23"/>
      <c r="R38" s="23"/>
      <c r="S38" s="23"/>
      <c r="T38" s="2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3"/>
      <c r="AF38" s="23"/>
      <c r="AG38" s="23"/>
      <c r="AH38" s="23"/>
      <c r="AI38" s="23"/>
      <c r="AJ38" s="23"/>
      <c r="AK38" s="22"/>
      <c r="AL38" s="7"/>
      <c r="AM38" s="7"/>
      <c r="AN38" s="7"/>
      <c r="AO38" s="7"/>
      <c r="AP38" s="7"/>
    </row>
    <row r="39" spans="1:42" s="6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23"/>
      <c r="Q39" s="23"/>
      <c r="R39" s="23"/>
      <c r="S39" s="23"/>
      <c r="T39" s="23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3"/>
      <c r="AF39" s="23"/>
      <c r="AG39" s="23"/>
      <c r="AH39" s="23"/>
      <c r="AI39" s="23"/>
      <c r="AJ39" s="23"/>
      <c r="AK39" s="22"/>
      <c r="AL39" s="7"/>
      <c r="AM39" s="7"/>
      <c r="AN39" s="7"/>
      <c r="AO39" s="7"/>
      <c r="AP39" s="7"/>
    </row>
    <row r="40" spans="1:42" s="6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23"/>
      <c r="Q40" s="23"/>
      <c r="R40" s="23"/>
      <c r="S40" s="23"/>
      <c r="T40" s="2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3"/>
      <c r="AF40" s="23"/>
      <c r="AG40" s="23"/>
      <c r="AH40" s="23"/>
      <c r="AI40" s="23"/>
      <c r="AJ40" s="23"/>
      <c r="AK40" s="22"/>
      <c r="AL40" s="7"/>
      <c r="AM40" s="7"/>
      <c r="AN40" s="7"/>
      <c r="AO40" s="7"/>
      <c r="AP40" s="7"/>
    </row>
    <row r="41" spans="1:42" s="6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23"/>
      <c r="Q41" s="23"/>
      <c r="R41" s="23"/>
      <c r="S41" s="23"/>
      <c r="T41" s="23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3"/>
      <c r="AF41" s="23"/>
      <c r="AG41" s="23"/>
      <c r="AH41" s="23"/>
      <c r="AI41" s="23"/>
      <c r="AJ41" s="23"/>
      <c r="AK41" s="22"/>
      <c r="AL41" s="7"/>
      <c r="AM41" s="7"/>
      <c r="AN41" s="7"/>
      <c r="AO41" s="7"/>
      <c r="AP41" s="7"/>
    </row>
    <row r="42" spans="1:42" s="6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23"/>
      <c r="Q42" s="23"/>
      <c r="R42" s="23"/>
      <c r="S42" s="23"/>
      <c r="T42" s="2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3"/>
      <c r="AF42" s="23"/>
      <c r="AG42" s="23"/>
      <c r="AH42" s="23"/>
      <c r="AI42" s="23"/>
      <c r="AJ42" s="23"/>
      <c r="AK42" s="22"/>
      <c r="AL42" s="7"/>
      <c r="AM42" s="7"/>
      <c r="AN42" s="7"/>
      <c r="AO42" s="7"/>
      <c r="AP42" s="7"/>
    </row>
    <row r="43" spans="1:42" s="6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23"/>
      <c r="Q43" s="23"/>
      <c r="R43" s="23"/>
      <c r="S43" s="23"/>
      <c r="T43" s="2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3"/>
      <c r="AF43" s="23"/>
      <c r="AG43" s="23"/>
      <c r="AH43" s="23"/>
      <c r="AI43" s="23"/>
      <c r="AJ43" s="23"/>
      <c r="AK43" s="22"/>
      <c r="AL43" s="7"/>
      <c r="AM43" s="7"/>
      <c r="AN43" s="7"/>
      <c r="AO43" s="7"/>
      <c r="AP43" s="7"/>
    </row>
    <row r="44" spans="1:42" s="6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23"/>
      <c r="Q44" s="23"/>
      <c r="R44" s="23"/>
      <c r="S44" s="23"/>
      <c r="T44" s="2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3"/>
      <c r="AF44" s="23"/>
      <c r="AG44" s="23"/>
      <c r="AH44" s="23"/>
      <c r="AI44" s="23"/>
      <c r="AJ44" s="23"/>
      <c r="AK44" s="22"/>
      <c r="AL44" s="7"/>
      <c r="AM44" s="7"/>
      <c r="AN44" s="7"/>
      <c r="AO44" s="7"/>
      <c r="AP44" s="7"/>
    </row>
    <row r="45" spans="1:42" s="68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23"/>
      <c r="Q45" s="23"/>
      <c r="R45" s="23"/>
      <c r="S45" s="23"/>
      <c r="T45" s="23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3"/>
      <c r="AF45" s="23"/>
      <c r="AG45" s="23"/>
      <c r="AH45" s="23"/>
      <c r="AI45" s="23"/>
      <c r="AJ45" s="23"/>
      <c r="AK45" s="22"/>
      <c r="AL45" s="7"/>
      <c r="AM45" s="7"/>
      <c r="AN45" s="7"/>
      <c r="AO45" s="7"/>
      <c r="AP45" s="7"/>
    </row>
    <row r="46" spans="1:42" s="68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23"/>
      <c r="Q46" s="23"/>
      <c r="R46" s="23"/>
      <c r="S46" s="23"/>
      <c r="T46" s="2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3"/>
      <c r="AF46" s="23"/>
      <c r="AG46" s="23"/>
      <c r="AH46" s="23"/>
      <c r="AI46" s="23"/>
      <c r="AJ46" s="23"/>
      <c r="AK46" s="22"/>
      <c r="AL46" s="7"/>
      <c r="AM46" s="7"/>
      <c r="AN46" s="7"/>
      <c r="AO46" s="7"/>
      <c r="AP46" s="7"/>
    </row>
    <row r="47" spans="1:42" s="68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23"/>
      <c r="Q47" s="23"/>
      <c r="R47" s="23"/>
      <c r="S47" s="23"/>
      <c r="T47" s="23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3"/>
      <c r="AF47" s="23"/>
      <c r="AG47" s="23"/>
      <c r="AH47" s="23"/>
      <c r="AI47" s="23"/>
      <c r="AJ47" s="23"/>
      <c r="AK47" s="22"/>
      <c r="AL47" s="7"/>
      <c r="AM47" s="7"/>
      <c r="AN47" s="7"/>
      <c r="AO47" s="7"/>
      <c r="AP47" s="7"/>
    </row>
    <row r="48" spans="1:42" s="68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3"/>
      <c r="P48" s="23"/>
      <c r="Q48" s="23"/>
      <c r="R48" s="23"/>
      <c r="S48" s="23"/>
      <c r="T48" s="2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3"/>
      <c r="AF48" s="23"/>
      <c r="AG48" s="23"/>
      <c r="AH48" s="23"/>
      <c r="AI48" s="23"/>
      <c r="AJ48" s="23"/>
      <c r="AK48" s="22"/>
      <c r="AL48" s="7"/>
      <c r="AM48" s="7"/>
      <c r="AN48" s="7"/>
      <c r="AO48" s="7"/>
      <c r="AP48" s="7"/>
    </row>
    <row r="49" spans="1:42" s="68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3"/>
      <c r="P49" s="23"/>
      <c r="Q49" s="23"/>
      <c r="R49" s="23"/>
      <c r="S49" s="23"/>
      <c r="T49" s="23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3"/>
      <c r="AF49" s="23"/>
      <c r="AG49" s="23"/>
      <c r="AH49" s="23"/>
      <c r="AI49" s="23"/>
      <c r="AJ49" s="23"/>
      <c r="AK49" s="22"/>
      <c r="AL49" s="7"/>
      <c r="AM49" s="7"/>
      <c r="AN49" s="7"/>
      <c r="AO49" s="7"/>
      <c r="AP49" s="7"/>
    </row>
    <row r="50" spans="1:42" s="68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3"/>
      <c r="P50" s="23"/>
      <c r="Q50" s="23"/>
      <c r="R50" s="23"/>
      <c r="S50" s="23"/>
      <c r="T50" s="2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3"/>
      <c r="AF50" s="23"/>
      <c r="AG50" s="23"/>
      <c r="AH50" s="23"/>
      <c r="AI50" s="23"/>
      <c r="AJ50" s="23"/>
      <c r="AK50" s="22"/>
      <c r="AL50" s="7"/>
      <c r="AM50" s="7"/>
      <c r="AN50" s="7"/>
      <c r="AO50" s="7"/>
      <c r="AP50" s="7"/>
    </row>
    <row r="51" spans="1:42" s="68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3"/>
      <c r="P51" s="23"/>
      <c r="Q51" s="23"/>
      <c r="R51" s="23"/>
      <c r="S51" s="23"/>
      <c r="T51" s="23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3"/>
      <c r="AF51" s="23"/>
      <c r="AG51" s="23"/>
      <c r="AH51" s="23"/>
      <c r="AI51" s="23"/>
      <c r="AJ51" s="23"/>
      <c r="AK51" s="22"/>
      <c r="AL51" s="7"/>
      <c r="AM51" s="7"/>
      <c r="AN51" s="7"/>
      <c r="AO51" s="7"/>
      <c r="AP51" s="7"/>
    </row>
    <row r="52" spans="1:42" s="68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3"/>
      <c r="P52" s="23"/>
      <c r="Q52" s="23"/>
      <c r="R52" s="23"/>
      <c r="S52" s="23"/>
      <c r="T52" s="2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3"/>
      <c r="AF52" s="23"/>
      <c r="AG52" s="23"/>
      <c r="AH52" s="23"/>
      <c r="AI52" s="23"/>
      <c r="AJ52" s="23"/>
      <c r="AK52" s="22"/>
      <c r="AL52" s="7"/>
      <c r="AM52" s="7"/>
      <c r="AN52" s="7"/>
      <c r="AO52" s="7"/>
      <c r="AP52" s="7"/>
    </row>
    <row r="53" spans="1:42" s="68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3"/>
      <c r="P53" s="23"/>
      <c r="Q53" s="23"/>
      <c r="R53" s="23"/>
      <c r="S53" s="23"/>
      <c r="T53" s="23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3"/>
      <c r="AF53" s="23"/>
      <c r="AG53" s="23"/>
      <c r="AH53" s="23"/>
      <c r="AI53" s="23"/>
      <c r="AJ53" s="23"/>
      <c r="AK53" s="22"/>
      <c r="AL53" s="7"/>
      <c r="AM53" s="7"/>
      <c r="AN53" s="7"/>
      <c r="AO53" s="7"/>
      <c r="AP53" s="7"/>
    </row>
    <row r="54" spans="1:42" s="68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3"/>
      <c r="P54" s="23"/>
      <c r="Q54" s="23"/>
      <c r="R54" s="23"/>
      <c r="S54" s="23"/>
      <c r="T54" s="23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3"/>
      <c r="AF54" s="23"/>
      <c r="AG54" s="23"/>
      <c r="AH54" s="23"/>
      <c r="AI54" s="23"/>
      <c r="AJ54" s="23"/>
      <c r="AK54" s="22"/>
      <c r="AL54" s="7"/>
      <c r="AM54" s="7"/>
      <c r="AN54" s="7"/>
      <c r="AO54" s="7"/>
      <c r="AP54" s="7"/>
    </row>
    <row r="55" spans="1:42" s="68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3"/>
      <c r="P55" s="23"/>
      <c r="Q55" s="23"/>
      <c r="R55" s="23"/>
      <c r="S55" s="23"/>
      <c r="T55" s="23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3"/>
      <c r="AF55" s="23"/>
      <c r="AG55" s="23"/>
      <c r="AH55" s="23"/>
      <c r="AI55" s="23"/>
      <c r="AJ55" s="23"/>
      <c r="AK55" s="22"/>
      <c r="AL55" s="7"/>
      <c r="AM55" s="7"/>
      <c r="AN55" s="7"/>
      <c r="AO55" s="7"/>
      <c r="AP55" s="7"/>
    </row>
    <row r="56" spans="1:42" s="68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3"/>
      <c r="P56" s="23"/>
      <c r="Q56" s="23"/>
      <c r="R56" s="23"/>
      <c r="S56" s="23"/>
      <c r="T56" s="23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3"/>
      <c r="AF56" s="23"/>
      <c r="AG56" s="23"/>
      <c r="AH56" s="23"/>
      <c r="AI56" s="23"/>
      <c r="AJ56" s="23"/>
      <c r="AK56" s="22"/>
      <c r="AL56" s="7"/>
      <c r="AM56" s="7"/>
      <c r="AN56" s="7"/>
      <c r="AO56" s="7"/>
      <c r="AP56" s="7"/>
    </row>
    <row r="57" spans="1:42" s="68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3"/>
      <c r="P57" s="23"/>
      <c r="Q57" s="23"/>
      <c r="R57" s="23"/>
      <c r="S57" s="23"/>
      <c r="T57" s="23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3"/>
      <c r="AF57" s="23"/>
      <c r="AG57" s="23"/>
      <c r="AH57" s="23"/>
      <c r="AI57" s="23"/>
      <c r="AJ57" s="23"/>
      <c r="AK57" s="22"/>
      <c r="AL57" s="7"/>
      <c r="AM57" s="7"/>
      <c r="AN57" s="7"/>
      <c r="AO57" s="7"/>
      <c r="AP57" s="7"/>
    </row>
    <row r="58" spans="1:42" s="68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3"/>
      <c r="P58" s="23"/>
      <c r="Q58" s="23"/>
      <c r="R58" s="23"/>
      <c r="S58" s="23"/>
      <c r="T58" s="23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3"/>
      <c r="AF58" s="23"/>
      <c r="AG58" s="23"/>
      <c r="AH58" s="23"/>
      <c r="AI58" s="23"/>
      <c r="AJ58" s="23"/>
      <c r="AK58" s="22"/>
      <c r="AL58" s="7"/>
      <c r="AM58" s="7"/>
      <c r="AN58" s="7"/>
      <c r="AO58" s="7"/>
      <c r="AP58" s="7"/>
    </row>
    <row r="59" spans="1:42" s="68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3"/>
      <c r="P59" s="23"/>
      <c r="Q59" s="23"/>
      <c r="R59" s="23"/>
      <c r="S59" s="23"/>
      <c r="T59" s="23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3"/>
      <c r="AF59" s="23"/>
      <c r="AG59" s="23"/>
      <c r="AH59" s="23"/>
      <c r="AI59" s="23"/>
      <c r="AJ59" s="23"/>
      <c r="AK59" s="22"/>
      <c r="AL59" s="7"/>
      <c r="AM59" s="7"/>
      <c r="AN59" s="7"/>
      <c r="AO59" s="7"/>
      <c r="AP59" s="7"/>
    </row>
    <row r="60" spans="1:42" s="68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23"/>
      <c r="Q60" s="23"/>
      <c r="R60" s="23"/>
      <c r="S60" s="23"/>
      <c r="T60" s="23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3"/>
      <c r="AF60" s="23"/>
      <c r="AG60" s="23"/>
      <c r="AH60" s="23"/>
      <c r="AI60" s="23"/>
      <c r="AJ60" s="23"/>
      <c r="AK60" s="22"/>
      <c r="AL60" s="7"/>
      <c r="AM60" s="7"/>
      <c r="AN60" s="7"/>
      <c r="AO60" s="7"/>
      <c r="AP60" s="7"/>
    </row>
    <row r="61" spans="1:42" s="68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3"/>
      <c r="P61" s="23"/>
      <c r="Q61" s="23"/>
      <c r="R61" s="23"/>
      <c r="S61" s="23"/>
      <c r="T61" s="23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3"/>
      <c r="AF61" s="23"/>
      <c r="AG61" s="23"/>
      <c r="AH61" s="23"/>
      <c r="AI61" s="23"/>
      <c r="AJ61" s="23"/>
      <c r="AK61" s="22"/>
      <c r="AL61" s="7"/>
      <c r="AM61" s="7"/>
      <c r="AN61" s="7"/>
      <c r="AO61" s="7"/>
      <c r="AP61" s="7"/>
    </row>
    <row r="62" spans="1:42" s="68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3"/>
      <c r="P62" s="23"/>
      <c r="Q62" s="23"/>
      <c r="R62" s="23"/>
      <c r="S62" s="23"/>
      <c r="T62" s="23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3"/>
      <c r="AF62" s="23"/>
      <c r="AG62" s="23"/>
      <c r="AH62" s="23"/>
      <c r="AI62" s="23"/>
      <c r="AJ62" s="23"/>
      <c r="AK62" s="22"/>
      <c r="AL62" s="7"/>
      <c r="AM62" s="7"/>
      <c r="AN62" s="7"/>
      <c r="AO62" s="7"/>
      <c r="AP62" s="7"/>
    </row>
    <row r="63" spans="1:42" s="68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3"/>
      <c r="P63" s="23"/>
      <c r="Q63" s="23"/>
      <c r="R63" s="23"/>
      <c r="S63" s="23"/>
      <c r="T63" s="23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3"/>
      <c r="AF63" s="23"/>
      <c r="AG63" s="23"/>
      <c r="AH63" s="23"/>
      <c r="AI63" s="23"/>
      <c r="AJ63" s="23"/>
      <c r="AK63" s="22"/>
      <c r="AL63" s="7"/>
      <c r="AM63" s="7"/>
      <c r="AN63" s="7"/>
      <c r="AO63" s="7"/>
      <c r="AP63" s="7"/>
    </row>
    <row r="64" spans="1:42" s="68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3"/>
      <c r="P64" s="23"/>
      <c r="Q64" s="23"/>
      <c r="R64" s="23"/>
      <c r="S64" s="23"/>
      <c r="T64" s="23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3"/>
      <c r="AF64" s="23"/>
      <c r="AG64" s="23"/>
      <c r="AH64" s="23"/>
      <c r="AI64" s="23"/>
      <c r="AJ64" s="23"/>
      <c r="AK64" s="22"/>
      <c r="AL64" s="7"/>
      <c r="AM64" s="7"/>
      <c r="AN64" s="7"/>
      <c r="AO64" s="7"/>
      <c r="AP64" s="7"/>
    </row>
    <row r="65" spans="1:42" s="68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3"/>
      <c r="P65" s="23"/>
      <c r="Q65" s="23"/>
      <c r="R65" s="23"/>
      <c r="S65" s="23"/>
      <c r="T65" s="23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3"/>
      <c r="AF65" s="23"/>
      <c r="AG65" s="23"/>
      <c r="AH65" s="23"/>
      <c r="AI65" s="23"/>
      <c r="AJ65" s="23"/>
      <c r="AK65" s="22"/>
      <c r="AL65" s="7"/>
      <c r="AM65" s="7"/>
      <c r="AN65" s="7"/>
      <c r="AO65" s="7"/>
      <c r="AP65" s="7"/>
    </row>
    <row r="66" spans="1:42" s="68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3"/>
      <c r="P66" s="23"/>
      <c r="Q66" s="23"/>
      <c r="R66" s="23"/>
      <c r="S66" s="23"/>
      <c r="T66" s="23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3"/>
      <c r="AF66" s="23"/>
      <c r="AG66" s="23"/>
      <c r="AH66" s="23"/>
      <c r="AI66" s="23"/>
      <c r="AJ66" s="23"/>
      <c r="AK66" s="22"/>
      <c r="AL66" s="7"/>
      <c r="AM66" s="7"/>
      <c r="AN66" s="7"/>
      <c r="AO66" s="7"/>
      <c r="AP66" s="7"/>
    </row>
    <row r="67" spans="1:42" s="68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3"/>
      <c r="P67" s="23"/>
      <c r="Q67" s="23"/>
      <c r="R67" s="23"/>
      <c r="S67" s="23"/>
      <c r="T67" s="23"/>
      <c r="U67" s="1"/>
      <c r="V67" s="1"/>
      <c r="W67" s="1"/>
      <c r="X67" s="1"/>
      <c r="Y67" s="1"/>
      <c r="Z67" s="1"/>
      <c r="AA67" s="1"/>
      <c r="AB67" s="1"/>
      <c r="AC67" s="1"/>
      <c r="AD67" s="1"/>
      <c r="AE67" s="23"/>
      <c r="AF67" s="23"/>
      <c r="AG67" s="23"/>
      <c r="AH67" s="23"/>
      <c r="AI67" s="23"/>
      <c r="AJ67" s="23"/>
      <c r="AK67" s="22"/>
      <c r="AL67" s="7"/>
      <c r="AM67" s="7"/>
      <c r="AN67" s="7"/>
      <c r="AO67" s="7"/>
      <c r="AP67" s="7"/>
    </row>
    <row r="68" spans="1:42" s="68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3"/>
      <c r="P68" s="23"/>
      <c r="Q68" s="23"/>
      <c r="R68" s="23"/>
      <c r="S68" s="23"/>
      <c r="T68" s="23"/>
      <c r="U68" s="1"/>
      <c r="V68" s="1"/>
      <c r="W68" s="1"/>
      <c r="X68" s="1"/>
      <c r="Y68" s="1"/>
      <c r="Z68" s="1"/>
      <c r="AA68" s="1"/>
      <c r="AB68" s="1"/>
      <c r="AC68" s="1"/>
      <c r="AD68" s="1"/>
      <c r="AE68" s="23"/>
      <c r="AF68" s="23"/>
      <c r="AG68" s="23"/>
      <c r="AH68" s="23"/>
      <c r="AI68" s="23"/>
      <c r="AJ68" s="23"/>
      <c r="AK68" s="22"/>
      <c r="AL68" s="7"/>
      <c r="AM68" s="7"/>
      <c r="AN68" s="7"/>
      <c r="AO68" s="7"/>
      <c r="AP68" s="7"/>
    </row>
    <row r="69" spans="1:42" s="68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3"/>
      <c r="P69" s="23"/>
      <c r="Q69" s="23"/>
      <c r="R69" s="23"/>
      <c r="S69" s="23"/>
      <c r="T69" s="23"/>
      <c r="U69" s="1"/>
      <c r="V69" s="1"/>
      <c r="W69" s="1"/>
      <c r="X69" s="1"/>
      <c r="Y69" s="1"/>
      <c r="Z69" s="1"/>
      <c r="AA69" s="1"/>
      <c r="AB69" s="1"/>
      <c r="AC69" s="1"/>
      <c r="AD69" s="1"/>
      <c r="AE69" s="23"/>
      <c r="AF69" s="23"/>
      <c r="AG69" s="23"/>
      <c r="AH69" s="23"/>
      <c r="AI69" s="23"/>
      <c r="AJ69" s="23"/>
      <c r="AK69" s="22"/>
      <c r="AL69" s="7"/>
      <c r="AM69" s="7"/>
      <c r="AN69" s="7"/>
      <c r="AO69" s="7"/>
      <c r="AP69" s="7"/>
    </row>
    <row r="70" spans="1:42" ht="15" customHeight="1" x14ac:dyDescent="0.25">
      <c r="P70" s="7"/>
      <c r="Q70" s="7"/>
      <c r="R70" s="7"/>
      <c r="S70" s="1"/>
      <c r="T70" s="23"/>
    </row>
    <row r="71" spans="1:42" ht="15" customHeight="1" x14ac:dyDescent="0.25">
      <c r="P71" s="7"/>
      <c r="Q71" s="7"/>
      <c r="R71" s="7"/>
      <c r="S71" s="1"/>
      <c r="T71" s="23"/>
    </row>
    <row r="72" spans="1:42" ht="15" customHeight="1" x14ac:dyDescent="0.25">
      <c r="P72" s="7"/>
      <c r="Q72" s="7"/>
      <c r="R72" s="7"/>
      <c r="S72" s="1"/>
      <c r="T72" s="23"/>
    </row>
    <row r="73" spans="1:42" ht="15" customHeight="1" x14ac:dyDescent="0.25">
      <c r="P73" s="7"/>
      <c r="Q73" s="7"/>
      <c r="R73" s="7"/>
      <c r="S73" s="1"/>
      <c r="T73" s="23"/>
    </row>
    <row r="74" spans="1:42" ht="15" customHeight="1" x14ac:dyDescent="0.25">
      <c r="P74" s="7"/>
      <c r="Q74" s="7"/>
      <c r="R74" s="7"/>
    </row>
    <row r="75" spans="1:42" ht="15" customHeight="1" x14ac:dyDescent="0.25">
      <c r="P75" s="7"/>
      <c r="Q75" s="7"/>
      <c r="R75" s="7"/>
    </row>
    <row r="76" spans="1:42" ht="15" customHeight="1" x14ac:dyDescent="0.25">
      <c r="P76" s="7"/>
      <c r="Q76" s="7"/>
      <c r="R76" s="7"/>
      <c r="S76" s="1"/>
      <c r="T76" s="23"/>
    </row>
    <row r="77" spans="1:42" ht="15" customHeight="1" x14ac:dyDescent="0.25">
      <c r="P77" s="7"/>
      <c r="Q77" s="7"/>
      <c r="R77" s="7"/>
      <c r="S77" s="1"/>
      <c r="T77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3" style="123" customWidth="1"/>
    <col min="3" max="3" width="17.5703125" style="75" customWidth="1"/>
    <col min="4" max="4" width="10.5703125" style="124" customWidth="1"/>
    <col min="5" max="5" width="10.28515625" style="124" customWidth="1"/>
    <col min="6" max="6" width="0.7109375" style="35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158" customWidth="1"/>
    <col min="22" max="22" width="11" style="75" customWidth="1"/>
    <col min="23" max="23" width="24.140625" style="124" customWidth="1"/>
    <col min="24" max="24" width="9.42578125" style="75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27" t="s">
        <v>108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48"/>
      <c r="R1" s="148"/>
      <c r="S1" s="148"/>
      <c r="T1" s="148"/>
      <c r="U1" s="148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7"/>
      <c r="B2" s="9" t="s">
        <v>62</v>
      </c>
      <c r="C2" s="4" t="s">
        <v>39</v>
      </c>
      <c r="D2" s="10"/>
      <c r="E2" s="10"/>
      <c r="F2" s="87"/>
      <c r="G2" s="86"/>
      <c r="H2" s="10"/>
      <c r="I2" s="10"/>
      <c r="J2" s="10"/>
      <c r="K2" s="10"/>
      <c r="L2" s="10"/>
      <c r="M2" s="10"/>
      <c r="N2" s="10"/>
      <c r="O2" s="10"/>
      <c r="P2" s="10"/>
      <c r="Q2" s="149"/>
      <c r="R2" s="149"/>
      <c r="S2" s="149"/>
      <c r="T2" s="149"/>
      <c r="U2" s="149"/>
      <c r="V2" s="10"/>
      <c r="W2" s="86"/>
      <c r="X2" s="40"/>
      <c r="Y2" s="85"/>
      <c r="Z2" s="85"/>
      <c r="AA2" s="85"/>
      <c r="AB2" s="85"/>
      <c r="AC2" s="85"/>
      <c r="AD2" s="85"/>
    </row>
    <row r="3" spans="1:30" x14ac:dyDescent="0.25">
      <c r="A3" s="7"/>
      <c r="B3" s="88" t="s">
        <v>107</v>
      </c>
      <c r="C3" s="21" t="s">
        <v>64</v>
      </c>
      <c r="D3" s="89" t="s">
        <v>65</v>
      </c>
      <c r="E3" s="90" t="s">
        <v>1</v>
      </c>
      <c r="F3" s="23"/>
      <c r="G3" s="91" t="s">
        <v>66</v>
      </c>
      <c r="H3" s="92" t="s">
        <v>67</v>
      </c>
      <c r="I3" s="92" t="s">
        <v>29</v>
      </c>
      <c r="J3" s="16" t="s">
        <v>68</v>
      </c>
      <c r="K3" s="93" t="s">
        <v>69</v>
      </c>
      <c r="L3" s="93" t="s">
        <v>70</v>
      </c>
      <c r="M3" s="91" t="s">
        <v>71</v>
      </c>
      <c r="N3" s="91" t="s">
        <v>28</v>
      </c>
      <c r="O3" s="92" t="s">
        <v>72</v>
      </c>
      <c r="P3" s="91" t="s">
        <v>67</v>
      </c>
      <c r="Q3" s="150" t="s">
        <v>3</v>
      </c>
      <c r="R3" s="150">
        <v>1</v>
      </c>
      <c r="S3" s="150">
        <v>2</v>
      </c>
      <c r="T3" s="150">
        <v>3</v>
      </c>
      <c r="U3" s="150" t="s">
        <v>73</v>
      </c>
      <c r="V3" s="16" t="s">
        <v>21</v>
      </c>
      <c r="W3" s="15" t="s">
        <v>74</v>
      </c>
      <c r="X3" s="15" t="s">
        <v>75</v>
      </c>
      <c r="Y3" s="85"/>
      <c r="Z3" s="85"/>
      <c r="AA3" s="85"/>
      <c r="AB3" s="85"/>
      <c r="AC3" s="85"/>
      <c r="AD3" s="85"/>
    </row>
    <row r="4" spans="1:30" x14ac:dyDescent="0.25">
      <c r="A4" s="126"/>
      <c r="B4" s="174" t="s">
        <v>90</v>
      </c>
      <c r="C4" s="95" t="s">
        <v>91</v>
      </c>
      <c r="D4" s="94" t="s">
        <v>78</v>
      </c>
      <c r="E4" s="96" t="s">
        <v>37</v>
      </c>
      <c r="F4" s="175"/>
      <c r="G4" s="97">
        <v>1</v>
      </c>
      <c r="H4" s="98"/>
      <c r="I4" s="97"/>
      <c r="J4" s="99" t="s">
        <v>92</v>
      </c>
      <c r="K4" s="99">
        <v>6</v>
      </c>
      <c r="L4" s="99"/>
      <c r="M4" s="99">
        <v>1</v>
      </c>
      <c r="N4" s="97"/>
      <c r="O4" s="98"/>
      <c r="P4" s="97">
        <v>1</v>
      </c>
      <c r="Q4" s="151" t="s">
        <v>145</v>
      </c>
      <c r="R4" s="151"/>
      <c r="S4" s="151" t="s">
        <v>140</v>
      </c>
      <c r="T4" s="151"/>
      <c r="U4" s="151" t="s">
        <v>149</v>
      </c>
      <c r="V4" s="100">
        <v>0.5</v>
      </c>
      <c r="W4" s="95" t="s">
        <v>93</v>
      </c>
      <c r="X4" s="101" t="s">
        <v>153</v>
      </c>
      <c r="Y4" s="85"/>
      <c r="Z4" s="85"/>
      <c r="AA4" s="85"/>
      <c r="AB4" s="85"/>
      <c r="AC4" s="85"/>
      <c r="AD4" s="85"/>
    </row>
    <row r="5" spans="1:30" x14ac:dyDescent="0.25">
      <c r="A5" s="126"/>
      <c r="B5" s="174" t="s">
        <v>94</v>
      </c>
      <c r="C5" s="95" t="s">
        <v>95</v>
      </c>
      <c r="D5" s="94" t="s">
        <v>78</v>
      </c>
      <c r="E5" s="96" t="s">
        <v>37</v>
      </c>
      <c r="F5" s="175"/>
      <c r="G5" s="97"/>
      <c r="H5" s="98"/>
      <c r="I5" s="97">
        <v>1</v>
      </c>
      <c r="J5" s="99" t="s">
        <v>92</v>
      </c>
      <c r="K5" s="99">
        <v>5</v>
      </c>
      <c r="L5" s="99"/>
      <c r="M5" s="99">
        <v>1</v>
      </c>
      <c r="N5" s="97"/>
      <c r="O5" s="98"/>
      <c r="P5" s="97"/>
      <c r="Q5" s="151" t="s">
        <v>154</v>
      </c>
      <c r="R5" s="151" t="s">
        <v>149</v>
      </c>
      <c r="S5" s="151" t="s">
        <v>149</v>
      </c>
      <c r="T5" s="151" t="s">
        <v>140</v>
      </c>
      <c r="U5" s="151" t="s">
        <v>151</v>
      </c>
      <c r="V5" s="100">
        <v>0.2</v>
      </c>
      <c r="W5" s="95" t="s">
        <v>87</v>
      </c>
      <c r="X5" s="101" t="s">
        <v>96</v>
      </c>
      <c r="Y5" s="85"/>
      <c r="Z5" s="85"/>
      <c r="AA5" s="85"/>
      <c r="AB5" s="85"/>
      <c r="AC5" s="85"/>
      <c r="AD5" s="85"/>
    </row>
    <row r="6" spans="1:30" x14ac:dyDescent="0.25">
      <c r="A6" s="126"/>
      <c r="B6" s="174" t="s">
        <v>97</v>
      </c>
      <c r="C6" s="95" t="s">
        <v>91</v>
      </c>
      <c r="D6" s="94" t="s">
        <v>78</v>
      </c>
      <c r="E6" s="96" t="s">
        <v>98</v>
      </c>
      <c r="F6" s="175"/>
      <c r="G6" s="97">
        <v>1</v>
      </c>
      <c r="H6" s="98"/>
      <c r="I6" s="97"/>
      <c r="J6" s="99" t="s">
        <v>92</v>
      </c>
      <c r="K6" s="99">
        <v>5</v>
      </c>
      <c r="L6" s="99"/>
      <c r="M6" s="99">
        <v>1</v>
      </c>
      <c r="N6" s="97"/>
      <c r="O6" s="98"/>
      <c r="P6" s="97">
        <v>2</v>
      </c>
      <c r="Q6" s="151" t="s">
        <v>155</v>
      </c>
      <c r="R6" s="151"/>
      <c r="S6" s="151" t="s">
        <v>140</v>
      </c>
      <c r="T6" s="151" t="s">
        <v>141</v>
      </c>
      <c r="U6" s="151" t="s">
        <v>151</v>
      </c>
      <c r="V6" s="100">
        <v>0.6</v>
      </c>
      <c r="W6" s="95" t="s">
        <v>87</v>
      </c>
      <c r="X6" s="101" t="s">
        <v>156</v>
      </c>
      <c r="Y6" s="85"/>
      <c r="Z6" s="85"/>
      <c r="AA6" s="85"/>
      <c r="AB6" s="85"/>
      <c r="AC6" s="85"/>
      <c r="AD6" s="85"/>
    </row>
    <row r="7" spans="1:30" x14ac:dyDescent="0.25">
      <c r="A7" s="126"/>
      <c r="B7" s="174" t="s">
        <v>76</v>
      </c>
      <c r="C7" s="95" t="s">
        <v>77</v>
      </c>
      <c r="D7" s="94" t="s">
        <v>78</v>
      </c>
      <c r="E7" s="96" t="s">
        <v>37</v>
      </c>
      <c r="F7" s="175"/>
      <c r="G7" s="97"/>
      <c r="H7" s="98"/>
      <c r="I7" s="97">
        <v>1</v>
      </c>
      <c r="J7" s="99" t="s">
        <v>92</v>
      </c>
      <c r="K7" s="99">
        <v>6</v>
      </c>
      <c r="L7" s="99"/>
      <c r="M7" s="99">
        <v>1</v>
      </c>
      <c r="N7" s="97"/>
      <c r="O7" s="98"/>
      <c r="P7" s="97">
        <v>2</v>
      </c>
      <c r="Q7" s="151" t="s">
        <v>155</v>
      </c>
      <c r="R7" s="151"/>
      <c r="S7" s="151"/>
      <c r="T7" s="151" t="s">
        <v>157</v>
      </c>
      <c r="U7" s="151" t="s">
        <v>151</v>
      </c>
      <c r="V7" s="100">
        <v>0.6</v>
      </c>
      <c r="W7" s="95" t="s">
        <v>79</v>
      </c>
      <c r="X7" s="101" t="s">
        <v>80</v>
      </c>
      <c r="Y7" s="85"/>
      <c r="Z7" s="85"/>
      <c r="AA7" s="85"/>
      <c r="AB7" s="85"/>
      <c r="AC7" s="85"/>
      <c r="AD7" s="85"/>
    </row>
    <row r="8" spans="1:30" x14ac:dyDescent="0.25">
      <c r="A8" s="126"/>
      <c r="B8" s="174" t="s">
        <v>81</v>
      </c>
      <c r="C8" s="95" t="s">
        <v>82</v>
      </c>
      <c r="D8" s="94" t="s">
        <v>78</v>
      </c>
      <c r="E8" s="96" t="s">
        <v>37</v>
      </c>
      <c r="F8" s="175"/>
      <c r="G8" s="97"/>
      <c r="H8" s="98"/>
      <c r="I8" s="97">
        <v>1</v>
      </c>
      <c r="J8" s="99" t="s">
        <v>92</v>
      </c>
      <c r="K8" s="99">
        <v>2</v>
      </c>
      <c r="L8" s="99"/>
      <c r="M8" s="99">
        <v>1</v>
      </c>
      <c r="N8" s="97"/>
      <c r="O8" s="98"/>
      <c r="P8" s="97"/>
      <c r="Q8" s="151" t="s">
        <v>158</v>
      </c>
      <c r="R8" s="151" t="s">
        <v>159</v>
      </c>
      <c r="S8" s="151" t="s">
        <v>147</v>
      </c>
      <c r="T8" s="151" t="s">
        <v>140</v>
      </c>
      <c r="U8" s="151"/>
      <c r="V8" s="100">
        <v>0.625</v>
      </c>
      <c r="W8" s="95" t="s">
        <v>83</v>
      </c>
      <c r="X8" s="101" t="s">
        <v>84</v>
      </c>
      <c r="Y8" s="85"/>
      <c r="Z8" s="85"/>
      <c r="AA8" s="85"/>
      <c r="AB8" s="85"/>
      <c r="AC8" s="85"/>
      <c r="AD8" s="85"/>
    </row>
    <row r="9" spans="1:30" x14ac:dyDescent="0.25">
      <c r="A9" s="126"/>
      <c r="B9" s="174" t="s">
        <v>85</v>
      </c>
      <c r="C9" s="95" t="s">
        <v>86</v>
      </c>
      <c r="D9" s="94" t="s">
        <v>78</v>
      </c>
      <c r="E9" s="96" t="s">
        <v>37</v>
      </c>
      <c r="F9" s="175"/>
      <c r="G9" s="97"/>
      <c r="H9" s="98"/>
      <c r="I9" s="98">
        <v>1</v>
      </c>
      <c r="J9" s="99" t="s">
        <v>92</v>
      </c>
      <c r="K9" s="99"/>
      <c r="L9" s="99"/>
      <c r="M9" s="99">
        <v>1</v>
      </c>
      <c r="N9" s="99"/>
      <c r="O9" s="97"/>
      <c r="P9" s="98"/>
      <c r="Q9" s="101"/>
      <c r="R9" s="151"/>
      <c r="S9" s="151"/>
      <c r="T9" s="151"/>
      <c r="U9" s="151"/>
      <c r="V9" s="100"/>
      <c r="W9" s="95" t="s">
        <v>87</v>
      </c>
      <c r="X9" s="101" t="s">
        <v>88</v>
      </c>
      <c r="Y9" s="85"/>
      <c r="Z9" s="85"/>
      <c r="AA9" s="85"/>
      <c r="AB9" s="85"/>
      <c r="AC9" s="85"/>
      <c r="AD9" s="85"/>
    </row>
    <row r="10" spans="1:30" x14ac:dyDescent="0.25">
      <c r="A10" s="126"/>
      <c r="B10" s="94" t="s">
        <v>99</v>
      </c>
      <c r="C10" s="95" t="s">
        <v>100</v>
      </c>
      <c r="D10" s="94" t="s">
        <v>78</v>
      </c>
      <c r="E10" s="96" t="s">
        <v>37</v>
      </c>
      <c r="F10" s="175"/>
      <c r="G10" s="97"/>
      <c r="H10" s="98"/>
      <c r="I10" s="97">
        <v>1</v>
      </c>
      <c r="J10" s="99" t="s">
        <v>92</v>
      </c>
      <c r="K10" s="99">
        <v>3</v>
      </c>
      <c r="L10" s="99"/>
      <c r="M10" s="99">
        <v>1</v>
      </c>
      <c r="N10" s="97"/>
      <c r="O10" s="98"/>
      <c r="P10" s="97">
        <v>1</v>
      </c>
      <c r="Q10" s="151" t="s">
        <v>148</v>
      </c>
      <c r="R10" s="151" t="s">
        <v>140</v>
      </c>
      <c r="S10" s="151" t="s">
        <v>149</v>
      </c>
      <c r="T10" s="151" t="s">
        <v>141</v>
      </c>
      <c r="U10" s="151"/>
      <c r="V10" s="100">
        <v>0.75</v>
      </c>
      <c r="W10" s="95" t="s">
        <v>83</v>
      </c>
      <c r="X10" s="101" t="s">
        <v>101</v>
      </c>
      <c r="Y10" s="85"/>
      <c r="Z10" s="85"/>
      <c r="AA10" s="85"/>
      <c r="AB10" s="85"/>
      <c r="AC10" s="85"/>
      <c r="AD10" s="85"/>
    </row>
    <row r="11" spans="1:30" x14ac:dyDescent="0.25">
      <c r="A11" s="126"/>
      <c r="B11" s="174" t="s">
        <v>102</v>
      </c>
      <c r="C11" s="95" t="s">
        <v>103</v>
      </c>
      <c r="D11" s="94" t="s">
        <v>78</v>
      </c>
      <c r="E11" s="96" t="s">
        <v>37</v>
      </c>
      <c r="F11" s="175"/>
      <c r="G11" s="97">
        <v>1</v>
      </c>
      <c r="H11" s="98"/>
      <c r="I11" s="97"/>
      <c r="J11" s="99" t="s">
        <v>92</v>
      </c>
      <c r="K11" s="99">
        <v>2</v>
      </c>
      <c r="L11" s="99"/>
      <c r="M11" s="99">
        <v>1</v>
      </c>
      <c r="N11" s="97"/>
      <c r="O11" s="98"/>
      <c r="P11" s="97"/>
      <c r="Q11" s="151" t="s">
        <v>145</v>
      </c>
      <c r="R11" s="151" t="s">
        <v>145</v>
      </c>
      <c r="S11" s="151"/>
      <c r="T11" s="151"/>
      <c r="U11" s="151"/>
      <c r="V11" s="100">
        <v>0.5</v>
      </c>
      <c r="W11" s="95" t="s">
        <v>104</v>
      </c>
      <c r="X11" s="101" t="s">
        <v>105</v>
      </c>
      <c r="Y11" s="85"/>
      <c r="Z11" s="85"/>
      <c r="AA11" s="85"/>
      <c r="AB11" s="85"/>
      <c r="AC11" s="85"/>
      <c r="AD11" s="85"/>
    </row>
    <row r="12" spans="1:30" x14ac:dyDescent="0.25">
      <c r="A12" s="22"/>
      <c r="B12" s="21" t="s">
        <v>9</v>
      </c>
      <c r="C12" s="16"/>
      <c r="D12" s="15"/>
      <c r="E12" s="102"/>
      <c r="F12" s="103"/>
      <c r="G12" s="17">
        <f>SUM(G4:G11)</f>
        <v>3</v>
      </c>
      <c r="H12" s="17"/>
      <c r="I12" s="17">
        <f>SUM(I4:I11)</f>
        <v>5</v>
      </c>
      <c r="J12" s="16"/>
      <c r="K12" s="16"/>
      <c r="L12" s="16"/>
      <c r="M12" s="17">
        <f t="shared" ref="M12:U12" si="0">SUM(M4:M11)</f>
        <v>8</v>
      </c>
      <c r="N12" s="17"/>
      <c r="O12" s="17"/>
      <c r="P12" s="17">
        <f t="shared" si="0"/>
        <v>6</v>
      </c>
      <c r="Q12" s="105" t="s">
        <v>160</v>
      </c>
      <c r="R12" s="105" t="s">
        <v>161</v>
      </c>
      <c r="S12" s="105" t="s">
        <v>162</v>
      </c>
      <c r="T12" s="105" t="s">
        <v>163</v>
      </c>
      <c r="U12" s="105" t="s">
        <v>164</v>
      </c>
      <c r="V12" s="29">
        <v>0.54800000000000004</v>
      </c>
      <c r="W12" s="104"/>
      <c r="X12" s="105"/>
      <c r="Y12" s="85"/>
      <c r="Z12" s="85"/>
      <c r="AA12" s="85"/>
      <c r="AB12" s="85"/>
      <c r="AC12" s="85"/>
      <c r="AD12" s="85"/>
    </row>
    <row r="13" spans="1:30" x14ac:dyDescent="0.25">
      <c r="A13" s="22"/>
      <c r="B13" s="106" t="s">
        <v>89</v>
      </c>
      <c r="C13" s="107" t="s">
        <v>106</v>
      </c>
      <c r="D13" s="108"/>
      <c r="E13" s="109"/>
      <c r="F13" s="110"/>
      <c r="G13" s="111"/>
      <c r="H13" s="111"/>
      <c r="I13" s="111"/>
      <c r="J13" s="112"/>
      <c r="K13" s="112"/>
      <c r="L13" s="112"/>
      <c r="M13" s="111"/>
      <c r="N13" s="111"/>
      <c r="O13" s="111"/>
      <c r="P13" s="111"/>
      <c r="Q13" s="152"/>
      <c r="R13" s="152"/>
      <c r="S13" s="152"/>
      <c r="T13" s="152"/>
      <c r="U13" s="152"/>
      <c r="V13" s="111"/>
      <c r="W13" s="108"/>
      <c r="X13" s="113"/>
      <c r="Y13" s="85"/>
      <c r="Z13" s="85"/>
      <c r="AA13" s="85"/>
      <c r="AB13" s="85"/>
      <c r="AC13" s="85"/>
      <c r="AD13" s="85"/>
    </row>
    <row r="14" spans="1:30" x14ac:dyDescent="0.25">
      <c r="A14" s="22"/>
      <c r="B14" s="114"/>
      <c r="C14" s="115"/>
      <c r="D14" s="115"/>
      <c r="E14" s="116"/>
      <c r="F14" s="116"/>
      <c r="G14" s="117"/>
      <c r="H14" s="118"/>
      <c r="I14" s="116"/>
      <c r="J14" s="118"/>
      <c r="K14" s="118"/>
      <c r="L14" s="118"/>
      <c r="M14" s="118"/>
      <c r="N14" s="118"/>
      <c r="O14" s="118"/>
      <c r="P14" s="118"/>
      <c r="Q14" s="153"/>
      <c r="R14" s="153"/>
      <c r="S14" s="153"/>
      <c r="T14" s="153"/>
      <c r="U14" s="153"/>
      <c r="V14" s="118"/>
      <c r="W14" s="118"/>
      <c r="X14" s="119"/>
      <c r="Y14" s="85"/>
      <c r="Z14" s="85"/>
      <c r="AA14" s="85"/>
      <c r="AB14" s="85"/>
      <c r="AC14" s="85"/>
      <c r="AD14" s="85"/>
    </row>
    <row r="15" spans="1:30" x14ac:dyDescent="0.25">
      <c r="A15" s="7"/>
      <c r="B15" s="88" t="s">
        <v>109</v>
      </c>
      <c r="C15" s="21" t="s">
        <v>64</v>
      </c>
      <c r="D15" s="89" t="s">
        <v>65</v>
      </c>
      <c r="E15" s="90" t="s">
        <v>1</v>
      </c>
      <c r="F15" s="23"/>
      <c r="G15" s="91" t="s">
        <v>66</v>
      </c>
      <c r="H15" s="92" t="s">
        <v>67</v>
      </c>
      <c r="I15" s="92" t="s">
        <v>29</v>
      </c>
      <c r="J15" s="16" t="s">
        <v>68</v>
      </c>
      <c r="K15" s="93" t="s">
        <v>69</v>
      </c>
      <c r="L15" s="93" t="s">
        <v>70</v>
      </c>
      <c r="M15" s="91" t="s">
        <v>71</v>
      </c>
      <c r="N15" s="91" t="s">
        <v>28</v>
      </c>
      <c r="O15" s="92" t="s">
        <v>72</v>
      </c>
      <c r="P15" s="91" t="s">
        <v>67</v>
      </c>
      <c r="Q15" s="150" t="s">
        <v>3</v>
      </c>
      <c r="R15" s="150">
        <v>1</v>
      </c>
      <c r="S15" s="150">
        <v>2</v>
      </c>
      <c r="T15" s="150">
        <v>3</v>
      </c>
      <c r="U15" s="150" t="s">
        <v>73</v>
      </c>
      <c r="V15" s="16" t="s">
        <v>21</v>
      </c>
      <c r="W15" s="15" t="s">
        <v>74</v>
      </c>
      <c r="X15" s="15" t="s">
        <v>75</v>
      </c>
      <c r="Y15" s="85"/>
      <c r="Z15" s="85"/>
      <c r="AA15" s="85"/>
      <c r="AB15" s="85"/>
      <c r="AC15" s="85"/>
      <c r="AD15" s="85"/>
    </row>
    <row r="16" spans="1:30" x14ac:dyDescent="0.25">
      <c r="A16" s="7"/>
      <c r="B16" s="94" t="s">
        <v>114</v>
      </c>
      <c r="C16" s="138" t="s">
        <v>115</v>
      </c>
      <c r="D16" s="94" t="s">
        <v>78</v>
      </c>
      <c r="E16" s="139" t="s">
        <v>37</v>
      </c>
      <c r="F16" s="118"/>
      <c r="G16" s="97">
        <v>1</v>
      </c>
      <c r="H16" s="97"/>
      <c r="I16" s="97"/>
      <c r="J16" s="97" t="s">
        <v>116</v>
      </c>
      <c r="K16" s="97"/>
      <c r="L16" s="97"/>
      <c r="M16" s="97">
        <v>1</v>
      </c>
      <c r="N16" s="97"/>
      <c r="O16" s="97"/>
      <c r="P16" s="97"/>
      <c r="Q16" s="101"/>
      <c r="R16" s="101"/>
      <c r="S16" s="101"/>
      <c r="T16" s="101"/>
      <c r="U16" s="101"/>
      <c r="V16" s="140"/>
      <c r="W16" s="94" t="s">
        <v>117</v>
      </c>
      <c r="X16" s="97"/>
      <c r="Y16" s="85"/>
      <c r="Z16" s="85"/>
      <c r="AA16" s="85"/>
      <c r="AB16" s="85"/>
      <c r="AC16" s="85"/>
      <c r="AD16" s="85"/>
    </row>
    <row r="17" spans="1:32" x14ac:dyDescent="0.25">
      <c r="A17" s="22"/>
      <c r="B17" s="114"/>
      <c r="C17" s="115"/>
      <c r="D17" s="115"/>
      <c r="E17" s="129"/>
      <c r="F17" s="129"/>
      <c r="G17" s="117"/>
      <c r="H17" s="118"/>
      <c r="I17" s="116"/>
      <c r="J17" s="118"/>
      <c r="K17" s="116"/>
      <c r="L17" s="118"/>
      <c r="M17" s="116"/>
      <c r="N17" s="116"/>
      <c r="O17" s="116"/>
      <c r="P17" s="116"/>
      <c r="Q17" s="154"/>
      <c r="R17" s="154"/>
      <c r="S17" s="154"/>
      <c r="T17" s="154"/>
      <c r="U17" s="154"/>
      <c r="V17" s="116"/>
      <c r="W17" s="116"/>
      <c r="X17" s="119"/>
      <c r="Y17" s="85"/>
      <c r="Z17" s="85"/>
      <c r="AA17" s="85"/>
      <c r="AB17" s="85"/>
      <c r="AC17" s="85"/>
      <c r="AD17" s="85"/>
    </row>
    <row r="18" spans="1:32" s="122" customFormat="1" ht="18.75" customHeight="1" x14ac:dyDescent="0.2">
      <c r="A18" s="7"/>
      <c r="B18" s="130" t="s">
        <v>110</v>
      </c>
      <c r="C18" s="82"/>
      <c r="D18" s="83"/>
      <c r="E18" s="83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48"/>
      <c r="R18" s="148"/>
      <c r="S18" s="148"/>
      <c r="T18" s="148"/>
      <c r="U18" s="148"/>
      <c r="V18" s="82"/>
      <c r="W18" s="83"/>
      <c r="X18" s="84"/>
      <c r="Y18" s="23"/>
      <c r="Z18" s="23"/>
      <c r="AA18" s="23"/>
      <c r="AB18" s="23"/>
      <c r="AC18" s="23"/>
      <c r="AD18" s="23"/>
      <c r="AE18" s="23"/>
      <c r="AF18" s="23"/>
    </row>
    <row r="19" spans="1:32" s="131" customFormat="1" ht="15" customHeight="1" x14ac:dyDescent="0.2">
      <c r="A19" s="22"/>
      <c r="B19" s="88" t="s">
        <v>107</v>
      </c>
      <c r="C19" s="21" t="s">
        <v>111</v>
      </c>
      <c r="D19" s="89" t="s">
        <v>65</v>
      </c>
      <c r="E19" s="90" t="s">
        <v>1</v>
      </c>
      <c r="F19" s="36"/>
      <c r="G19" s="91" t="s">
        <v>66</v>
      </c>
      <c r="H19" s="92" t="s">
        <v>67</v>
      </c>
      <c r="I19" s="92" t="s">
        <v>29</v>
      </c>
      <c r="J19" s="16" t="s">
        <v>68</v>
      </c>
      <c r="K19" s="93" t="s">
        <v>69</v>
      </c>
      <c r="L19" s="93" t="s">
        <v>70</v>
      </c>
      <c r="M19" s="91" t="s">
        <v>71</v>
      </c>
      <c r="N19" s="91" t="s">
        <v>28</v>
      </c>
      <c r="O19" s="92" t="s">
        <v>72</v>
      </c>
      <c r="P19" s="91" t="s">
        <v>67</v>
      </c>
      <c r="Q19" s="150" t="s">
        <v>3</v>
      </c>
      <c r="R19" s="150">
        <v>1</v>
      </c>
      <c r="S19" s="150">
        <v>2</v>
      </c>
      <c r="T19" s="150">
        <v>3</v>
      </c>
      <c r="U19" s="150" t="s">
        <v>73</v>
      </c>
      <c r="V19" s="16" t="s">
        <v>112</v>
      </c>
      <c r="W19" s="15" t="s">
        <v>74</v>
      </c>
      <c r="X19" s="15" t="s">
        <v>75</v>
      </c>
      <c r="Y19" s="23"/>
      <c r="Z19" s="23"/>
      <c r="AA19" s="23"/>
      <c r="AB19" s="23"/>
      <c r="AC19" s="23"/>
      <c r="AD19" s="23"/>
      <c r="AE19" s="23"/>
      <c r="AF19" s="23"/>
    </row>
    <row r="20" spans="1:32" s="131" customFormat="1" ht="15" customHeight="1" x14ac:dyDescent="0.2">
      <c r="A20" s="22"/>
      <c r="B20" s="159" t="s">
        <v>135</v>
      </c>
      <c r="C20" s="160" t="s">
        <v>118</v>
      </c>
      <c r="D20" s="128" t="s">
        <v>113</v>
      </c>
      <c r="E20" s="161" t="s">
        <v>37</v>
      </c>
      <c r="F20" s="162"/>
      <c r="G20" s="163">
        <v>1</v>
      </c>
      <c r="H20" s="164"/>
      <c r="I20" s="163"/>
      <c r="J20" s="165" t="s">
        <v>92</v>
      </c>
      <c r="K20" s="166">
        <v>8</v>
      </c>
      <c r="L20" s="167"/>
      <c r="M20" s="168">
        <v>1</v>
      </c>
      <c r="N20" s="132"/>
      <c r="O20" s="169">
        <v>1</v>
      </c>
      <c r="P20" s="132"/>
      <c r="Q20" s="164" t="s">
        <v>139</v>
      </c>
      <c r="R20" s="164"/>
      <c r="S20" s="164" t="s">
        <v>140</v>
      </c>
      <c r="T20" s="164" t="s">
        <v>141</v>
      </c>
      <c r="U20" s="164" t="s">
        <v>142</v>
      </c>
      <c r="V20" s="170">
        <v>0.66700000000000004</v>
      </c>
      <c r="W20" s="160" t="s">
        <v>119</v>
      </c>
      <c r="X20" s="141">
        <v>378</v>
      </c>
      <c r="Y20" s="23"/>
      <c r="Z20" s="23"/>
      <c r="AA20" s="23"/>
      <c r="AB20" s="23"/>
      <c r="AC20" s="23"/>
      <c r="AD20" s="23"/>
      <c r="AE20" s="23"/>
      <c r="AF20" s="23"/>
    </row>
    <row r="21" spans="1:32" s="131" customFormat="1" ht="15" customHeight="1" x14ac:dyDescent="0.2">
      <c r="A21" s="22"/>
      <c r="B21" s="159" t="s">
        <v>120</v>
      </c>
      <c r="C21" s="160" t="s">
        <v>134</v>
      </c>
      <c r="D21" s="128" t="s">
        <v>113</v>
      </c>
      <c r="E21" s="161" t="s">
        <v>37</v>
      </c>
      <c r="F21" s="171"/>
      <c r="G21" s="163">
        <v>1</v>
      </c>
      <c r="H21" s="164"/>
      <c r="I21" s="163"/>
      <c r="J21" s="165" t="s">
        <v>92</v>
      </c>
      <c r="K21" s="166">
        <v>3</v>
      </c>
      <c r="L21" s="167"/>
      <c r="M21" s="168">
        <v>1</v>
      </c>
      <c r="N21" s="142"/>
      <c r="O21" s="172">
        <v>1</v>
      </c>
      <c r="P21" s="142">
        <v>1</v>
      </c>
      <c r="Q21" s="164" t="s">
        <v>143</v>
      </c>
      <c r="R21" s="164"/>
      <c r="S21" s="164" t="s">
        <v>141</v>
      </c>
      <c r="T21" s="164" t="s">
        <v>141</v>
      </c>
      <c r="U21" s="164" t="s">
        <v>142</v>
      </c>
      <c r="V21" s="170">
        <v>0.71399999999999997</v>
      </c>
      <c r="W21" s="160" t="s">
        <v>121</v>
      </c>
      <c r="X21" s="141">
        <v>350</v>
      </c>
      <c r="Y21" s="23"/>
      <c r="Z21" s="23"/>
      <c r="AA21" s="23"/>
      <c r="AB21" s="23"/>
      <c r="AC21" s="23"/>
      <c r="AD21" s="23"/>
      <c r="AE21" s="23"/>
      <c r="AF21" s="23"/>
    </row>
    <row r="22" spans="1:32" s="131" customFormat="1" ht="15" customHeight="1" x14ac:dyDescent="0.2">
      <c r="A22" s="22"/>
      <c r="B22" s="159" t="s">
        <v>122</v>
      </c>
      <c r="C22" s="160" t="s">
        <v>123</v>
      </c>
      <c r="D22" s="128" t="s">
        <v>113</v>
      </c>
      <c r="E22" s="161" t="s">
        <v>37</v>
      </c>
      <c r="F22" s="162"/>
      <c r="G22" s="163">
        <v>1</v>
      </c>
      <c r="H22" s="164"/>
      <c r="I22" s="163"/>
      <c r="J22" s="165" t="s">
        <v>92</v>
      </c>
      <c r="K22" s="166">
        <v>3</v>
      </c>
      <c r="L22" s="167"/>
      <c r="M22" s="168">
        <v>1</v>
      </c>
      <c r="N22" s="132"/>
      <c r="O22" s="169">
        <v>2</v>
      </c>
      <c r="P22" s="132">
        <v>3</v>
      </c>
      <c r="Q22" s="164" t="s">
        <v>144</v>
      </c>
      <c r="R22" s="164" t="s">
        <v>140</v>
      </c>
      <c r="S22" s="164" t="s">
        <v>145</v>
      </c>
      <c r="T22" s="164" t="s">
        <v>146</v>
      </c>
      <c r="U22" s="173" t="s">
        <v>147</v>
      </c>
      <c r="V22" s="170">
        <v>0.75</v>
      </c>
      <c r="W22" s="160" t="s">
        <v>121</v>
      </c>
      <c r="X22" s="141">
        <v>843</v>
      </c>
      <c r="Y22" s="23"/>
      <c r="Z22" s="23"/>
      <c r="AA22" s="23"/>
      <c r="AB22" s="23"/>
      <c r="AC22" s="23"/>
      <c r="AD22" s="23"/>
      <c r="AE22" s="23"/>
      <c r="AF22" s="23"/>
    </row>
    <row r="23" spans="1:32" s="131" customFormat="1" ht="15" customHeight="1" x14ac:dyDescent="0.2">
      <c r="A23" s="22"/>
      <c r="B23" s="159" t="s">
        <v>124</v>
      </c>
      <c r="C23" s="160" t="s">
        <v>125</v>
      </c>
      <c r="D23" s="128" t="s">
        <v>113</v>
      </c>
      <c r="E23" s="161" t="s">
        <v>37</v>
      </c>
      <c r="F23" s="162"/>
      <c r="G23" s="163">
        <v>1</v>
      </c>
      <c r="H23" s="164"/>
      <c r="I23" s="163"/>
      <c r="J23" s="165" t="s">
        <v>92</v>
      </c>
      <c r="K23" s="166">
        <v>3</v>
      </c>
      <c r="L23" s="167"/>
      <c r="M23" s="168">
        <v>1</v>
      </c>
      <c r="N23" s="132"/>
      <c r="O23" s="169"/>
      <c r="P23" s="132">
        <v>1</v>
      </c>
      <c r="Q23" s="164" t="s">
        <v>139</v>
      </c>
      <c r="R23" s="164"/>
      <c r="S23" s="164" t="s">
        <v>140</v>
      </c>
      <c r="T23" s="164" t="s">
        <v>148</v>
      </c>
      <c r="U23" s="164" t="s">
        <v>149</v>
      </c>
      <c r="V23" s="170">
        <v>0.66666666666666663</v>
      </c>
      <c r="W23" s="160" t="s">
        <v>126</v>
      </c>
      <c r="X23" s="141">
        <v>880</v>
      </c>
      <c r="Y23" s="23"/>
      <c r="Z23" s="23"/>
      <c r="AA23" s="23"/>
      <c r="AB23" s="23"/>
      <c r="AC23" s="23"/>
      <c r="AD23" s="23"/>
      <c r="AE23" s="23"/>
      <c r="AF23" s="23"/>
    </row>
    <row r="24" spans="1:32" s="131" customFormat="1" ht="15" customHeight="1" x14ac:dyDescent="0.2">
      <c r="A24" s="22"/>
      <c r="B24" s="159" t="s">
        <v>127</v>
      </c>
      <c r="C24" s="160" t="s">
        <v>128</v>
      </c>
      <c r="D24" s="128" t="s">
        <v>113</v>
      </c>
      <c r="E24" s="161" t="s">
        <v>37</v>
      </c>
      <c r="F24" s="162"/>
      <c r="G24" s="163">
        <v>1</v>
      </c>
      <c r="H24" s="164"/>
      <c r="I24" s="163"/>
      <c r="J24" s="165" t="s">
        <v>92</v>
      </c>
      <c r="K24" s="166">
        <v>3</v>
      </c>
      <c r="L24" s="167"/>
      <c r="M24" s="168">
        <v>1</v>
      </c>
      <c r="N24" s="132"/>
      <c r="O24" s="169">
        <v>1</v>
      </c>
      <c r="P24" s="132">
        <v>1</v>
      </c>
      <c r="Q24" s="164" t="s">
        <v>150</v>
      </c>
      <c r="R24" s="164"/>
      <c r="S24" s="164" t="s">
        <v>151</v>
      </c>
      <c r="T24" s="164" t="s">
        <v>141</v>
      </c>
      <c r="U24" s="164" t="s">
        <v>142</v>
      </c>
      <c r="V24" s="170">
        <v>0.42857142857142855</v>
      </c>
      <c r="W24" s="160" t="s">
        <v>129</v>
      </c>
      <c r="X24" s="141">
        <v>209</v>
      </c>
      <c r="Y24" s="23"/>
      <c r="Z24" s="23"/>
      <c r="AA24" s="23"/>
      <c r="AB24" s="23"/>
      <c r="AC24" s="23"/>
      <c r="AD24" s="23"/>
      <c r="AE24" s="23"/>
      <c r="AF24" s="23"/>
    </row>
    <row r="25" spans="1:32" s="131" customFormat="1" ht="15" customHeight="1" x14ac:dyDescent="0.2">
      <c r="A25" s="22"/>
      <c r="B25" s="159" t="s">
        <v>130</v>
      </c>
      <c r="C25" s="160" t="s">
        <v>131</v>
      </c>
      <c r="D25" s="128" t="s">
        <v>113</v>
      </c>
      <c r="E25" s="161" t="s">
        <v>37</v>
      </c>
      <c r="F25" s="162"/>
      <c r="G25" s="163"/>
      <c r="H25" s="164"/>
      <c r="I25" s="163">
        <v>1</v>
      </c>
      <c r="J25" s="165"/>
      <c r="K25" s="166" t="s">
        <v>152</v>
      </c>
      <c r="L25" s="167"/>
      <c r="M25" s="168">
        <v>1</v>
      </c>
      <c r="N25" s="132"/>
      <c r="O25" s="169"/>
      <c r="P25" s="132"/>
      <c r="Q25" s="164" t="s">
        <v>145</v>
      </c>
      <c r="R25" s="164"/>
      <c r="S25" s="164"/>
      <c r="T25" s="164" t="s">
        <v>140</v>
      </c>
      <c r="U25" s="164" t="s">
        <v>149</v>
      </c>
      <c r="V25" s="170">
        <v>0.5</v>
      </c>
      <c r="W25" s="160" t="s">
        <v>132</v>
      </c>
      <c r="X25" s="141">
        <v>725</v>
      </c>
      <c r="Y25" s="23"/>
      <c r="Z25" s="23"/>
      <c r="AA25" s="23"/>
      <c r="AB25" s="23"/>
      <c r="AC25" s="23"/>
      <c r="AD25" s="23"/>
      <c r="AE25" s="23"/>
      <c r="AF25" s="23"/>
    </row>
    <row r="26" spans="1:32" s="131" customFormat="1" ht="15" customHeight="1" x14ac:dyDescent="0.2">
      <c r="A26" s="7"/>
      <c r="B26" s="21" t="s">
        <v>9</v>
      </c>
      <c r="C26" s="16"/>
      <c r="D26" s="15"/>
      <c r="E26" s="102"/>
      <c r="F26" s="36"/>
      <c r="G26" s="17">
        <f>SUM(G20:G25)</f>
        <v>5</v>
      </c>
      <c r="H26" s="17">
        <f>SUM(H20:H25)</f>
        <v>0</v>
      </c>
      <c r="I26" s="17">
        <f>SUM(I20:I25)</f>
        <v>1</v>
      </c>
      <c r="J26" s="16"/>
      <c r="K26" s="16"/>
      <c r="L26" s="16"/>
      <c r="M26" s="17">
        <f t="shared" ref="M26:U26" si="1">SUM(M20:M25)</f>
        <v>6</v>
      </c>
      <c r="N26" s="17">
        <f t="shared" si="1"/>
        <v>0</v>
      </c>
      <c r="O26" s="17">
        <f t="shared" si="1"/>
        <v>5</v>
      </c>
      <c r="P26" s="17">
        <f t="shared" si="1"/>
        <v>6</v>
      </c>
      <c r="Q26" s="105" t="s">
        <v>165</v>
      </c>
      <c r="R26" s="105" t="s">
        <v>140</v>
      </c>
      <c r="S26" s="105" t="s">
        <v>158</v>
      </c>
      <c r="T26" s="105" t="s">
        <v>167</v>
      </c>
      <c r="U26" s="105" t="s">
        <v>166</v>
      </c>
      <c r="V26" s="29">
        <v>0.65</v>
      </c>
      <c r="W26" s="104"/>
      <c r="X26" s="105"/>
      <c r="Y26" s="23"/>
      <c r="Z26" s="23"/>
      <c r="AA26" s="23"/>
      <c r="AB26" s="23"/>
      <c r="AC26" s="23"/>
      <c r="AD26" s="23"/>
      <c r="AE26" s="23"/>
      <c r="AF26" s="23"/>
    </row>
    <row r="27" spans="1:32" x14ac:dyDescent="0.25">
      <c r="A27" s="22"/>
      <c r="B27" s="133" t="s">
        <v>89</v>
      </c>
      <c r="C27" s="134" t="s">
        <v>133</v>
      </c>
      <c r="D27" s="135"/>
      <c r="E27" s="112"/>
      <c r="F27" s="111"/>
      <c r="G27" s="136"/>
      <c r="H27" s="112"/>
      <c r="I27" s="108"/>
      <c r="J27" s="112"/>
      <c r="K27" s="112"/>
      <c r="L27" s="112"/>
      <c r="M27" s="112"/>
      <c r="N27" s="112"/>
      <c r="O27" s="112"/>
      <c r="P27" s="112"/>
      <c r="Q27" s="155"/>
      <c r="R27" s="156"/>
      <c r="S27" s="155"/>
      <c r="T27" s="155"/>
      <c r="U27" s="155"/>
      <c r="V27" s="112"/>
      <c r="W27" s="134"/>
      <c r="X27" s="113"/>
      <c r="Y27" s="85"/>
      <c r="Z27" s="85"/>
      <c r="AA27" s="85"/>
      <c r="AB27" s="85"/>
      <c r="AC27" s="85"/>
      <c r="AD27" s="85"/>
    </row>
    <row r="28" spans="1:32" x14ac:dyDescent="0.25">
      <c r="A28" s="22"/>
      <c r="B28" s="137"/>
      <c r="C28" s="116"/>
      <c r="D28" s="115"/>
      <c r="E28" s="129"/>
      <c r="F28" s="129"/>
      <c r="G28" s="116"/>
      <c r="H28" s="118"/>
      <c r="I28" s="118"/>
      <c r="J28" s="118"/>
      <c r="K28" s="118"/>
      <c r="L28" s="118"/>
      <c r="M28" s="116"/>
      <c r="N28" s="118"/>
      <c r="O28" s="118"/>
      <c r="P28" s="118"/>
      <c r="Q28" s="153"/>
      <c r="R28" s="154"/>
      <c r="S28" s="153"/>
      <c r="T28" s="153"/>
      <c r="U28" s="153"/>
      <c r="V28" s="118"/>
      <c r="W28" s="116"/>
      <c r="X28" s="119"/>
      <c r="Y28" s="85"/>
      <c r="Z28" s="85"/>
      <c r="AA28" s="85"/>
      <c r="AB28" s="85"/>
      <c r="AC28" s="85"/>
      <c r="AD28" s="85"/>
    </row>
    <row r="29" spans="1:32" s="131" customFormat="1" ht="15" customHeight="1" x14ac:dyDescent="0.25">
      <c r="A29" s="22"/>
      <c r="B29" s="120"/>
      <c r="C29" s="1"/>
      <c r="D29" s="120"/>
      <c r="E29" s="121"/>
      <c r="F29" s="35"/>
      <c r="G29" s="1"/>
      <c r="H29" s="36"/>
      <c r="I29" s="1"/>
      <c r="J29" s="23"/>
      <c r="K29" s="23"/>
      <c r="L29" s="23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20"/>
      <c r="X29" s="1"/>
      <c r="Y29" s="23"/>
      <c r="Z29" s="23"/>
      <c r="AA29" s="23"/>
      <c r="AB29" s="23"/>
      <c r="AC29" s="23"/>
      <c r="AD29" s="23"/>
      <c r="AE29" s="23"/>
      <c r="AF29" s="23"/>
    </row>
    <row r="30" spans="1:32" x14ac:dyDescent="0.25">
      <c r="A30" s="22"/>
      <c r="B30" s="120"/>
      <c r="C30" s="1"/>
      <c r="D30" s="120"/>
      <c r="E30" s="121"/>
      <c r="G30" s="1"/>
      <c r="H30" s="36"/>
      <c r="I30" s="1"/>
      <c r="J30" s="23"/>
      <c r="K30" s="23"/>
      <c r="L30" s="23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20"/>
      <c r="X30" s="1"/>
      <c r="Y30" s="85"/>
      <c r="Z30" s="85"/>
      <c r="AA30" s="85"/>
      <c r="AB30" s="85"/>
      <c r="AC30" s="85"/>
      <c r="AD30" s="85"/>
    </row>
    <row r="31" spans="1:32" x14ac:dyDescent="0.25">
      <c r="A31" s="22"/>
      <c r="B31" s="120"/>
      <c r="C31" s="1"/>
      <c r="D31" s="120"/>
      <c r="E31" s="121"/>
      <c r="G31" s="1"/>
      <c r="H31" s="36"/>
      <c r="I31" s="1"/>
      <c r="J31" s="23"/>
      <c r="K31" s="23"/>
      <c r="L31" s="23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20"/>
      <c r="X31" s="1"/>
      <c r="Y31" s="85"/>
      <c r="Z31" s="85"/>
      <c r="AA31" s="85"/>
      <c r="AB31" s="85"/>
      <c r="AC31" s="85"/>
      <c r="AD31" s="85"/>
    </row>
    <row r="32" spans="1:32" x14ac:dyDescent="0.25">
      <c r="A32" s="22"/>
      <c r="B32" s="120"/>
      <c r="C32" s="1"/>
      <c r="D32" s="120"/>
      <c r="E32" s="121"/>
      <c r="G32" s="1"/>
      <c r="H32" s="36"/>
      <c r="I32" s="1"/>
      <c r="J32" s="23"/>
      <c r="K32" s="23"/>
      <c r="L32" s="23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20"/>
      <c r="X32" s="1"/>
      <c r="Y32" s="85"/>
      <c r="Z32" s="85"/>
      <c r="AA32" s="85"/>
      <c r="AB32" s="85"/>
      <c r="AC32" s="85"/>
      <c r="AD32" s="85"/>
    </row>
    <row r="33" spans="1:30" x14ac:dyDescent="0.25">
      <c r="A33" s="22"/>
      <c r="B33" s="120"/>
      <c r="C33" s="1"/>
      <c r="D33" s="120"/>
      <c r="E33" s="121"/>
      <c r="G33" s="1"/>
      <c r="H33" s="36"/>
      <c r="I33" s="1"/>
      <c r="J33" s="23"/>
      <c r="K33" s="23"/>
      <c r="L33" s="23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20"/>
      <c r="X33" s="1"/>
      <c r="Y33" s="85"/>
      <c r="Z33" s="85"/>
      <c r="AA33" s="85"/>
      <c r="AB33" s="85"/>
      <c r="AC33" s="85"/>
      <c r="AD33" s="85"/>
    </row>
    <row r="34" spans="1:30" x14ac:dyDescent="0.25">
      <c r="A34" s="22"/>
      <c r="B34" s="120"/>
      <c r="C34" s="1"/>
      <c r="D34" s="120"/>
      <c r="E34" s="121"/>
      <c r="G34" s="1"/>
      <c r="H34" s="36"/>
      <c r="I34" s="1"/>
      <c r="J34" s="23"/>
      <c r="K34" s="23"/>
      <c r="L34" s="23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20"/>
      <c r="X34" s="1"/>
      <c r="Y34" s="85"/>
      <c r="Z34" s="85"/>
      <c r="AA34" s="85"/>
      <c r="AB34" s="85"/>
      <c r="AC34" s="85"/>
      <c r="AD34" s="85"/>
    </row>
    <row r="35" spans="1:30" x14ac:dyDescent="0.25">
      <c r="A35" s="22"/>
      <c r="B35" s="120"/>
      <c r="C35" s="1"/>
      <c r="D35" s="120"/>
      <c r="E35" s="121"/>
      <c r="G35" s="1"/>
      <c r="H35" s="36"/>
      <c r="I35" s="1"/>
      <c r="J35" s="23"/>
      <c r="K35" s="23"/>
      <c r="L35" s="23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20"/>
      <c r="X35" s="1"/>
      <c r="Y35" s="85"/>
      <c r="Z35" s="85"/>
      <c r="AA35" s="85"/>
      <c r="AB35" s="85"/>
      <c r="AC35" s="85"/>
      <c r="AD35" s="85"/>
    </row>
    <row r="36" spans="1:30" x14ac:dyDescent="0.25">
      <c r="A36" s="22"/>
      <c r="B36" s="120"/>
      <c r="C36" s="1"/>
      <c r="D36" s="120"/>
      <c r="E36" s="121"/>
      <c r="G36" s="1"/>
      <c r="H36" s="36"/>
      <c r="I36" s="1"/>
      <c r="J36" s="23"/>
      <c r="K36" s="23"/>
      <c r="L36" s="23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20"/>
      <c r="X36" s="1"/>
      <c r="Y36" s="85"/>
      <c r="Z36" s="85"/>
      <c r="AA36" s="85"/>
      <c r="AB36" s="85"/>
      <c r="AC36" s="85"/>
      <c r="AD36" s="85"/>
    </row>
    <row r="37" spans="1:30" x14ac:dyDescent="0.25">
      <c r="A37" s="22"/>
      <c r="B37" s="120"/>
      <c r="C37" s="1"/>
      <c r="D37" s="120"/>
      <c r="E37" s="121"/>
      <c r="G37" s="1"/>
      <c r="H37" s="36"/>
      <c r="I37" s="1"/>
      <c r="J37" s="23"/>
      <c r="K37" s="23"/>
      <c r="L37" s="23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20"/>
      <c r="X37" s="1"/>
      <c r="Y37" s="85"/>
      <c r="Z37" s="85"/>
      <c r="AA37" s="85"/>
      <c r="AB37" s="85"/>
      <c r="AC37" s="85"/>
      <c r="AD37" s="85"/>
    </row>
    <row r="38" spans="1:30" x14ac:dyDescent="0.25">
      <c r="A38" s="22"/>
      <c r="B38" s="120"/>
      <c r="C38" s="1"/>
      <c r="D38" s="120"/>
      <c r="E38" s="121"/>
      <c r="G38" s="1"/>
      <c r="H38" s="36"/>
      <c r="I38" s="1"/>
      <c r="J38" s="23"/>
      <c r="K38" s="23"/>
      <c r="L38" s="23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20"/>
      <c r="X38" s="1"/>
      <c r="Y38" s="85"/>
      <c r="Z38" s="85"/>
      <c r="AA38" s="85"/>
      <c r="AB38" s="85"/>
      <c r="AC38" s="85"/>
      <c r="AD38" s="85"/>
    </row>
    <row r="39" spans="1:30" x14ac:dyDescent="0.25">
      <c r="A39" s="22"/>
      <c r="B39" s="120"/>
      <c r="C39" s="1"/>
      <c r="D39" s="120"/>
      <c r="E39" s="121"/>
      <c r="G39" s="1"/>
      <c r="H39" s="36"/>
      <c r="I39" s="1"/>
      <c r="J39" s="23"/>
      <c r="K39" s="23"/>
      <c r="L39" s="23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20"/>
      <c r="X39" s="1"/>
      <c r="Y39" s="85"/>
      <c r="Z39" s="85"/>
      <c r="AA39" s="85"/>
      <c r="AB39" s="85"/>
      <c r="AC39" s="85"/>
      <c r="AD39" s="85"/>
    </row>
    <row r="40" spans="1:30" x14ac:dyDescent="0.25">
      <c r="A40" s="22"/>
      <c r="B40" s="120"/>
      <c r="C40" s="1"/>
      <c r="D40" s="120"/>
      <c r="E40" s="121"/>
      <c r="G40" s="1"/>
      <c r="H40" s="36"/>
      <c r="I40" s="1"/>
      <c r="J40" s="23"/>
      <c r="K40" s="23"/>
      <c r="L40" s="23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20"/>
      <c r="X40" s="1"/>
      <c r="Y40" s="85"/>
      <c r="Z40" s="85"/>
      <c r="AA40" s="85"/>
      <c r="AB40" s="85"/>
      <c r="AC40" s="85"/>
      <c r="AD40" s="85"/>
    </row>
    <row r="41" spans="1:30" x14ac:dyDescent="0.25">
      <c r="A41" s="22"/>
      <c r="B41" s="120"/>
      <c r="C41" s="1"/>
      <c r="D41" s="120"/>
      <c r="E41" s="121"/>
      <c r="G41" s="1"/>
      <c r="H41" s="36"/>
      <c r="I41" s="1"/>
      <c r="J41" s="23"/>
      <c r="K41" s="23"/>
      <c r="L41" s="23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20"/>
      <c r="X41" s="1"/>
      <c r="Y41" s="85"/>
      <c r="Z41" s="85"/>
      <c r="AA41" s="85"/>
      <c r="AB41" s="85"/>
      <c r="AC41" s="85"/>
      <c r="AD41" s="85"/>
    </row>
    <row r="42" spans="1:30" x14ac:dyDescent="0.25">
      <c r="A42" s="22"/>
      <c r="B42" s="120"/>
      <c r="C42" s="1"/>
      <c r="D42" s="120"/>
      <c r="E42" s="121"/>
      <c r="G42" s="1"/>
      <c r="H42" s="36"/>
      <c r="I42" s="1"/>
      <c r="J42" s="23"/>
      <c r="K42" s="23"/>
      <c r="L42" s="23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20"/>
      <c r="X42" s="1"/>
      <c r="Y42" s="85"/>
      <c r="Z42" s="85"/>
      <c r="AA42" s="85"/>
      <c r="AB42" s="85"/>
      <c r="AC42" s="85"/>
      <c r="AD42" s="85"/>
    </row>
    <row r="43" spans="1:30" x14ac:dyDescent="0.25">
      <c r="A43" s="22"/>
      <c r="B43" s="120"/>
      <c r="C43" s="1"/>
      <c r="D43" s="120"/>
      <c r="E43" s="121"/>
      <c r="G43" s="1"/>
      <c r="H43" s="36"/>
      <c r="I43" s="1"/>
      <c r="J43" s="23"/>
      <c r="K43" s="23"/>
      <c r="L43" s="23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20"/>
      <c r="X43" s="1"/>
      <c r="Y43" s="85"/>
      <c r="Z43" s="85"/>
      <c r="AA43" s="85"/>
      <c r="AB43" s="85"/>
      <c r="AC43" s="85"/>
      <c r="AD43" s="85"/>
    </row>
    <row r="44" spans="1:30" x14ac:dyDescent="0.25">
      <c r="A44" s="22"/>
      <c r="B44" s="120"/>
      <c r="C44" s="1"/>
      <c r="D44" s="120"/>
      <c r="E44" s="121"/>
      <c r="G44" s="1"/>
      <c r="H44" s="36"/>
      <c r="I44" s="1"/>
      <c r="J44" s="23"/>
      <c r="K44" s="23"/>
      <c r="L44" s="23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20"/>
      <c r="X44" s="1"/>
      <c r="Y44" s="85"/>
      <c r="Z44" s="85"/>
      <c r="AA44" s="85"/>
      <c r="AB44" s="85"/>
      <c r="AC44" s="85"/>
      <c r="AD44" s="85"/>
    </row>
    <row r="45" spans="1:30" x14ac:dyDescent="0.25">
      <c r="A45" s="22"/>
      <c r="B45" s="120"/>
      <c r="C45" s="1"/>
      <c r="D45" s="120"/>
      <c r="E45" s="121"/>
      <c r="G45" s="1"/>
      <c r="H45" s="36"/>
      <c r="I45" s="1"/>
      <c r="J45" s="23"/>
      <c r="K45" s="23"/>
      <c r="L45" s="23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20"/>
      <c r="X45" s="1"/>
      <c r="Y45" s="85"/>
      <c r="Z45" s="85"/>
      <c r="AA45" s="85"/>
      <c r="AB45" s="85"/>
      <c r="AC45" s="85"/>
      <c r="AD45" s="85"/>
    </row>
    <row r="46" spans="1:30" x14ac:dyDescent="0.25">
      <c r="A46" s="22"/>
      <c r="B46" s="120"/>
      <c r="C46" s="1"/>
      <c r="D46" s="120"/>
      <c r="E46" s="121"/>
      <c r="G46" s="1"/>
      <c r="H46" s="36"/>
      <c r="I46" s="1"/>
      <c r="J46" s="23"/>
      <c r="K46" s="23"/>
      <c r="L46" s="23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20"/>
      <c r="X46" s="1"/>
      <c r="Y46" s="85"/>
      <c r="Z46" s="85"/>
      <c r="AA46" s="85"/>
      <c r="AB46" s="85"/>
      <c r="AC46" s="85"/>
      <c r="AD46" s="85"/>
    </row>
    <row r="47" spans="1:30" x14ac:dyDescent="0.25">
      <c r="A47" s="22"/>
      <c r="B47" s="120"/>
      <c r="C47" s="1"/>
      <c r="D47" s="120"/>
      <c r="E47" s="121"/>
      <c r="G47" s="1"/>
      <c r="H47" s="36"/>
      <c r="I47" s="1"/>
      <c r="J47" s="23"/>
      <c r="K47" s="23"/>
      <c r="L47" s="23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20"/>
      <c r="X47" s="1"/>
      <c r="Y47" s="85"/>
      <c r="Z47" s="85"/>
      <c r="AA47" s="85"/>
      <c r="AB47" s="85"/>
      <c r="AC47" s="85"/>
      <c r="AD47" s="85"/>
    </row>
    <row r="48" spans="1:30" x14ac:dyDescent="0.25">
      <c r="A48" s="22"/>
      <c r="B48" s="120"/>
      <c r="C48" s="1"/>
      <c r="D48" s="120"/>
      <c r="E48" s="121"/>
      <c r="G48" s="1"/>
      <c r="H48" s="36"/>
      <c r="I48" s="1"/>
      <c r="J48" s="23"/>
      <c r="K48" s="23"/>
      <c r="L48" s="23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20"/>
      <c r="X48" s="1"/>
      <c r="Y48" s="85"/>
      <c r="Z48" s="85"/>
      <c r="AA48" s="85"/>
      <c r="AB48" s="85"/>
      <c r="AC48" s="85"/>
      <c r="AD48" s="85"/>
    </row>
    <row r="49" spans="1:30" x14ac:dyDescent="0.25">
      <c r="A49" s="22"/>
      <c r="B49" s="120"/>
      <c r="C49" s="1"/>
      <c r="D49" s="120"/>
      <c r="E49" s="121"/>
      <c r="G49" s="1"/>
      <c r="H49" s="36"/>
      <c r="I49" s="1"/>
      <c r="J49" s="23"/>
      <c r="K49" s="23"/>
      <c r="L49" s="23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20"/>
      <c r="X49" s="1"/>
      <c r="Y49" s="85"/>
      <c r="Z49" s="85"/>
      <c r="AA49" s="85"/>
      <c r="AB49" s="85"/>
      <c r="AC49" s="85"/>
      <c r="AD49" s="85"/>
    </row>
    <row r="50" spans="1:30" x14ac:dyDescent="0.25">
      <c r="A50" s="22"/>
      <c r="B50" s="120"/>
      <c r="C50" s="1"/>
      <c r="D50" s="120"/>
      <c r="E50" s="121"/>
      <c r="G50" s="1"/>
      <c r="H50" s="36"/>
      <c r="I50" s="1"/>
      <c r="J50" s="23"/>
      <c r="K50" s="23"/>
      <c r="L50" s="23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20"/>
      <c r="X50" s="1"/>
      <c r="Y50" s="85"/>
      <c r="Z50" s="85"/>
      <c r="AA50" s="85"/>
      <c r="AB50" s="85"/>
      <c r="AC50" s="85"/>
      <c r="AD50" s="85"/>
    </row>
    <row r="51" spans="1:30" x14ac:dyDescent="0.25">
      <c r="A51" s="22"/>
      <c r="B51" s="120"/>
      <c r="C51" s="1"/>
      <c r="D51" s="120"/>
      <c r="E51" s="121"/>
      <c r="G51" s="1"/>
      <c r="H51" s="36"/>
      <c r="I51" s="1"/>
      <c r="J51" s="23"/>
      <c r="K51" s="23"/>
      <c r="L51" s="23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20"/>
      <c r="X51" s="1"/>
      <c r="Y51" s="85"/>
      <c r="Z51" s="85"/>
      <c r="AA51" s="85"/>
      <c r="AB51" s="85"/>
      <c r="AC51" s="85"/>
      <c r="AD51" s="85"/>
    </row>
    <row r="52" spans="1:30" x14ac:dyDescent="0.25">
      <c r="A52" s="22"/>
      <c r="B52" s="120"/>
      <c r="C52" s="1"/>
      <c r="D52" s="120"/>
      <c r="E52" s="121"/>
      <c r="G52" s="1"/>
      <c r="H52" s="36"/>
      <c r="I52" s="1"/>
      <c r="J52" s="23"/>
      <c r="K52" s="23"/>
      <c r="L52" s="23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20"/>
      <c r="X52" s="1"/>
      <c r="Y52" s="85"/>
      <c r="Z52" s="85"/>
      <c r="AA52" s="85"/>
      <c r="AB52" s="85"/>
      <c r="AC52" s="85"/>
      <c r="AD52" s="85"/>
    </row>
    <row r="53" spans="1:30" x14ac:dyDescent="0.25">
      <c r="A53" s="22"/>
      <c r="B53" s="120"/>
      <c r="C53" s="1"/>
      <c r="D53" s="120"/>
      <c r="E53" s="121"/>
      <c r="G53" s="1"/>
      <c r="H53" s="36"/>
      <c r="I53" s="1"/>
      <c r="J53" s="23"/>
      <c r="K53" s="23"/>
      <c r="L53" s="23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20"/>
      <c r="X53" s="1"/>
      <c r="Y53" s="85"/>
      <c r="Z53" s="85"/>
      <c r="AA53" s="85"/>
      <c r="AB53" s="85"/>
      <c r="AC53" s="85"/>
      <c r="AD53" s="85"/>
    </row>
    <row r="54" spans="1:30" x14ac:dyDescent="0.25">
      <c r="A54" s="22"/>
      <c r="B54" s="120"/>
      <c r="C54" s="1"/>
      <c r="D54" s="120"/>
      <c r="E54" s="121"/>
      <c r="G54" s="1"/>
      <c r="H54" s="36"/>
      <c r="I54" s="1"/>
      <c r="J54" s="23"/>
      <c r="K54" s="23"/>
      <c r="L54" s="23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20"/>
      <c r="X54" s="1"/>
      <c r="Y54" s="85"/>
      <c r="Z54" s="85"/>
      <c r="AA54" s="85"/>
      <c r="AB54" s="85"/>
      <c r="AC54" s="85"/>
      <c r="AD54" s="85"/>
    </row>
    <row r="55" spans="1:30" x14ac:dyDescent="0.25">
      <c r="A55" s="22"/>
      <c r="B55" s="120"/>
      <c r="C55" s="1"/>
      <c r="D55" s="120"/>
      <c r="E55" s="121"/>
      <c r="G55" s="1"/>
      <c r="H55" s="36"/>
      <c r="I55" s="1"/>
      <c r="J55" s="23"/>
      <c r="K55" s="23"/>
      <c r="L55" s="23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20"/>
      <c r="X55" s="1"/>
      <c r="Y55" s="85"/>
      <c r="Z55" s="85"/>
      <c r="AA55" s="85"/>
      <c r="AB55" s="85"/>
      <c r="AC55" s="85"/>
      <c r="AD55" s="85"/>
    </row>
    <row r="56" spans="1:30" x14ac:dyDescent="0.25">
      <c r="A56" s="22"/>
      <c r="B56" s="120"/>
      <c r="C56" s="1"/>
      <c r="D56" s="120"/>
      <c r="E56" s="121"/>
      <c r="G56" s="1"/>
      <c r="H56" s="36"/>
      <c r="I56" s="1"/>
      <c r="J56" s="23"/>
      <c r="K56" s="23"/>
      <c r="L56" s="23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20"/>
      <c r="X56" s="1"/>
      <c r="Y56" s="85"/>
      <c r="Z56" s="85"/>
      <c r="AA56" s="85"/>
      <c r="AB56" s="85"/>
      <c r="AC56" s="85"/>
      <c r="AD56" s="85"/>
    </row>
    <row r="57" spans="1:30" x14ac:dyDescent="0.25">
      <c r="A57" s="22"/>
      <c r="B57" s="120"/>
      <c r="C57" s="1"/>
      <c r="D57" s="120"/>
      <c r="E57" s="121"/>
      <c r="G57" s="1"/>
      <c r="H57" s="36"/>
      <c r="I57" s="1"/>
      <c r="J57" s="23"/>
      <c r="K57" s="23"/>
      <c r="L57" s="23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20"/>
      <c r="X57" s="1"/>
      <c r="Y57" s="85"/>
      <c r="Z57" s="85"/>
      <c r="AA57" s="85"/>
      <c r="AB57" s="85"/>
      <c r="AC57" s="85"/>
      <c r="AD57" s="85"/>
    </row>
    <row r="58" spans="1:30" x14ac:dyDescent="0.25">
      <c r="A58" s="22"/>
      <c r="B58" s="120"/>
      <c r="C58" s="1"/>
      <c r="D58" s="120"/>
      <c r="E58" s="121"/>
      <c r="G58" s="1"/>
      <c r="H58" s="36"/>
      <c r="I58" s="1"/>
      <c r="J58" s="23"/>
      <c r="K58" s="23"/>
      <c r="L58" s="23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20"/>
      <c r="X58" s="1"/>
      <c r="Y58" s="85"/>
      <c r="Z58" s="85"/>
      <c r="AA58" s="85"/>
      <c r="AB58" s="85"/>
      <c r="AC58" s="85"/>
      <c r="AD58" s="85"/>
    </row>
    <row r="59" spans="1:30" x14ac:dyDescent="0.25">
      <c r="A59" s="22"/>
      <c r="B59" s="120"/>
      <c r="C59" s="1"/>
      <c r="D59" s="120"/>
      <c r="E59" s="121"/>
      <c r="G59" s="1"/>
      <c r="H59" s="36"/>
      <c r="I59" s="1"/>
      <c r="J59" s="23"/>
      <c r="K59" s="23"/>
      <c r="L59" s="23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20"/>
      <c r="X59" s="1"/>
      <c r="Y59" s="85"/>
      <c r="Z59" s="85"/>
      <c r="AA59" s="85"/>
      <c r="AB59" s="85"/>
      <c r="AC59" s="85"/>
      <c r="AD59" s="85"/>
    </row>
    <row r="60" spans="1:30" x14ac:dyDescent="0.25">
      <c r="A60" s="22"/>
      <c r="B60" s="120"/>
      <c r="C60" s="1"/>
      <c r="D60" s="120"/>
      <c r="E60" s="121"/>
      <c r="G60" s="1"/>
      <c r="H60" s="36"/>
      <c r="I60" s="1"/>
      <c r="J60" s="23"/>
      <c r="K60" s="23"/>
      <c r="L60" s="23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20"/>
      <c r="X60" s="1"/>
      <c r="Y60" s="85"/>
      <c r="Z60" s="85"/>
      <c r="AA60" s="85"/>
      <c r="AB60" s="85"/>
      <c r="AC60" s="85"/>
      <c r="AD60" s="85"/>
    </row>
    <row r="61" spans="1:30" x14ac:dyDescent="0.25">
      <c r="A61" s="22"/>
      <c r="B61" s="120"/>
      <c r="C61" s="1"/>
      <c r="D61" s="120"/>
      <c r="E61" s="121"/>
      <c r="G61" s="1"/>
      <c r="H61" s="36"/>
      <c r="I61" s="1"/>
      <c r="J61" s="23"/>
      <c r="K61" s="23"/>
      <c r="L61" s="23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20"/>
      <c r="X61" s="1"/>
      <c r="Y61" s="85"/>
      <c r="Z61" s="85"/>
      <c r="AA61" s="85"/>
      <c r="AB61" s="85"/>
      <c r="AC61" s="85"/>
      <c r="AD61" s="85"/>
    </row>
    <row r="62" spans="1:30" x14ac:dyDescent="0.25">
      <c r="A62" s="22"/>
      <c r="B62" s="120"/>
      <c r="C62" s="1"/>
      <c r="D62" s="120"/>
      <c r="E62" s="121"/>
      <c r="G62" s="1"/>
      <c r="H62" s="36"/>
      <c r="I62" s="1"/>
      <c r="J62" s="23"/>
      <c r="K62" s="23"/>
      <c r="L62" s="23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20"/>
      <c r="X62" s="1"/>
      <c r="Y62" s="85"/>
      <c r="Z62" s="85"/>
      <c r="AA62" s="85"/>
      <c r="AB62" s="85"/>
      <c r="AC62" s="85"/>
      <c r="AD62" s="85"/>
    </row>
    <row r="63" spans="1:30" x14ac:dyDescent="0.25">
      <c r="A63" s="22"/>
      <c r="B63" s="120"/>
      <c r="C63" s="1"/>
      <c r="D63" s="120"/>
      <c r="E63" s="121"/>
      <c r="G63" s="1"/>
      <c r="H63" s="36"/>
      <c r="I63" s="1"/>
      <c r="J63" s="23"/>
      <c r="K63" s="23"/>
      <c r="L63" s="23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20"/>
      <c r="X63" s="1"/>
      <c r="Y63" s="85"/>
      <c r="Z63" s="85"/>
      <c r="AA63" s="85"/>
      <c r="AB63" s="85"/>
      <c r="AC63" s="85"/>
      <c r="AD63" s="85"/>
    </row>
    <row r="64" spans="1:30" x14ac:dyDescent="0.25">
      <c r="A64" s="22"/>
      <c r="B64" s="120"/>
      <c r="C64" s="1"/>
      <c r="D64" s="120"/>
      <c r="E64" s="121"/>
      <c r="G64" s="1"/>
      <c r="H64" s="36"/>
      <c r="I64" s="1"/>
      <c r="J64" s="23"/>
      <c r="K64" s="23"/>
      <c r="L64" s="23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20"/>
      <c r="X64" s="1"/>
      <c r="Y64" s="85"/>
      <c r="Z64" s="85"/>
      <c r="AA64" s="85"/>
      <c r="AB64" s="85"/>
      <c r="AC64" s="85"/>
      <c r="AD64" s="85"/>
    </row>
    <row r="65" spans="1:30" x14ac:dyDescent="0.25">
      <c r="A65" s="22"/>
      <c r="B65" s="120"/>
      <c r="C65" s="1"/>
      <c r="D65" s="120"/>
      <c r="E65" s="121"/>
      <c r="G65" s="1"/>
      <c r="H65" s="36"/>
      <c r="I65" s="1"/>
      <c r="J65" s="23"/>
      <c r="K65" s="23"/>
      <c r="L65" s="23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20"/>
      <c r="X65" s="1"/>
      <c r="Y65" s="85"/>
      <c r="Z65" s="85"/>
      <c r="AA65" s="85"/>
      <c r="AB65" s="85"/>
      <c r="AC65" s="85"/>
      <c r="AD65" s="85"/>
    </row>
    <row r="66" spans="1:30" x14ac:dyDescent="0.25">
      <c r="A66" s="22"/>
      <c r="B66" s="120"/>
      <c r="C66" s="1"/>
      <c r="D66" s="120"/>
      <c r="E66" s="121"/>
      <c r="G66" s="1"/>
      <c r="H66" s="36"/>
      <c r="I66" s="1"/>
      <c r="J66" s="23"/>
      <c r="K66" s="23"/>
      <c r="L66" s="23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20"/>
      <c r="X66" s="1"/>
      <c r="Y66" s="85"/>
      <c r="Z66" s="85"/>
      <c r="AA66" s="85"/>
      <c r="AB66" s="85"/>
      <c r="AC66" s="85"/>
      <c r="AD66" s="85"/>
    </row>
    <row r="67" spans="1:30" x14ac:dyDescent="0.25">
      <c r="A67" s="22"/>
      <c r="B67" s="120"/>
      <c r="C67" s="1"/>
      <c r="D67" s="120"/>
      <c r="E67" s="121"/>
      <c r="G67" s="1"/>
      <c r="H67" s="36"/>
      <c r="I67" s="1"/>
      <c r="J67" s="23"/>
      <c r="K67" s="23"/>
      <c r="L67" s="23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20"/>
      <c r="X67" s="1"/>
      <c r="Y67" s="85"/>
      <c r="Z67" s="85"/>
      <c r="AA67" s="85"/>
      <c r="AB67" s="85"/>
      <c r="AC67" s="85"/>
      <c r="AD67" s="85"/>
    </row>
    <row r="68" spans="1:30" x14ac:dyDescent="0.25">
      <c r="A68" s="22"/>
      <c r="B68" s="120"/>
      <c r="C68" s="1"/>
      <c r="D68" s="120"/>
      <c r="E68" s="121"/>
      <c r="G68" s="1"/>
      <c r="H68" s="36"/>
      <c r="I68" s="1"/>
      <c r="J68" s="23"/>
      <c r="K68" s="23"/>
      <c r="L68" s="23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20"/>
      <c r="X68" s="1"/>
      <c r="Y68" s="85"/>
      <c r="Z68" s="85"/>
      <c r="AA68" s="85"/>
      <c r="AB68" s="85"/>
      <c r="AC68" s="85"/>
      <c r="AD68" s="85"/>
    </row>
    <row r="69" spans="1:30" x14ac:dyDescent="0.25">
      <c r="A69" s="22"/>
      <c r="B69" s="120"/>
      <c r="C69" s="1"/>
      <c r="D69" s="120"/>
      <c r="E69" s="121"/>
      <c r="G69" s="1"/>
      <c r="H69" s="36"/>
      <c r="I69" s="1"/>
      <c r="J69" s="23"/>
      <c r="K69" s="23"/>
      <c r="L69" s="23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20"/>
      <c r="X69" s="1"/>
      <c r="Y69" s="85"/>
      <c r="Z69" s="85"/>
      <c r="AA69" s="85"/>
      <c r="AB69" s="85"/>
      <c r="AC69" s="85"/>
      <c r="AD69" s="85"/>
    </row>
    <row r="70" spans="1:30" x14ac:dyDescent="0.25">
      <c r="A70" s="22"/>
      <c r="B70" s="120"/>
      <c r="C70" s="1"/>
      <c r="D70" s="120"/>
      <c r="E70" s="121"/>
      <c r="G70" s="1"/>
      <c r="H70" s="36"/>
      <c r="I70" s="1"/>
      <c r="J70" s="23"/>
      <c r="K70" s="23"/>
      <c r="L70" s="23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20"/>
      <c r="X70" s="1"/>
      <c r="Y70" s="85"/>
      <c r="Z70" s="85"/>
      <c r="AA70" s="85"/>
      <c r="AB70" s="85"/>
      <c r="AC70" s="85"/>
      <c r="AD70" s="85"/>
    </row>
    <row r="71" spans="1:30" x14ac:dyDescent="0.25">
      <c r="A71" s="22"/>
      <c r="B71" s="120"/>
      <c r="C71" s="1"/>
      <c r="D71" s="120"/>
      <c r="E71" s="121"/>
      <c r="G71" s="1"/>
      <c r="H71" s="36"/>
      <c r="I71" s="1"/>
      <c r="J71" s="23"/>
      <c r="K71" s="23"/>
      <c r="L71" s="23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20"/>
      <c r="X71" s="1"/>
      <c r="Y71" s="85"/>
      <c r="Z71" s="85"/>
      <c r="AA71" s="85"/>
      <c r="AB71" s="85"/>
      <c r="AC71" s="85"/>
      <c r="AD71" s="85"/>
    </row>
    <row r="72" spans="1:30" x14ac:dyDescent="0.25">
      <c r="A72" s="22"/>
      <c r="B72" s="120"/>
      <c r="C72" s="1"/>
      <c r="D72" s="120"/>
      <c r="E72" s="121"/>
      <c r="G72" s="1"/>
      <c r="H72" s="36"/>
      <c r="I72" s="1"/>
      <c r="J72" s="23"/>
      <c r="K72" s="23"/>
      <c r="L72" s="23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20"/>
      <c r="X72" s="1"/>
      <c r="Y72" s="85"/>
      <c r="Z72" s="85"/>
      <c r="AA72" s="85"/>
      <c r="AB72" s="85"/>
      <c r="AC72" s="85"/>
      <c r="AD72" s="85"/>
    </row>
    <row r="73" spans="1:30" x14ac:dyDescent="0.25">
      <c r="A73" s="22"/>
      <c r="B73" s="120"/>
      <c r="C73" s="1"/>
      <c r="D73" s="120"/>
      <c r="E73" s="121"/>
      <c r="G73" s="1"/>
      <c r="H73" s="36"/>
      <c r="I73" s="1"/>
      <c r="J73" s="23"/>
      <c r="K73" s="23"/>
      <c r="L73" s="23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20"/>
      <c r="X73" s="1"/>
      <c r="Y73" s="85"/>
      <c r="Z73" s="85"/>
      <c r="AA73" s="85"/>
      <c r="AB73" s="85"/>
      <c r="AC73" s="85"/>
      <c r="AD73" s="85"/>
    </row>
    <row r="74" spans="1:30" x14ac:dyDescent="0.25">
      <c r="A74" s="22"/>
      <c r="B74" s="120"/>
      <c r="C74" s="1"/>
      <c r="D74" s="120"/>
      <c r="E74" s="121"/>
      <c r="G74" s="1"/>
      <c r="H74" s="36"/>
      <c r="I74" s="1"/>
      <c r="J74" s="23"/>
      <c r="K74" s="23"/>
      <c r="L74" s="23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20"/>
      <c r="X74" s="1"/>
      <c r="Y74" s="85"/>
      <c r="Z74" s="85"/>
      <c r="AA74" s="85"/>
      <c r="AB74" s="85"/>
      <c r="AC74" s="85"/>
      <c r="AD74" s="85"/>
    </row>
    <row r="75" spans="1:30" x14ac:dyDescent="0.25">
      <c r="A75" s="22"/>
      <c r="B75" s="120"/>
      <c r="C75" s="1"/>
      <c r="D75" s="120"/>
      <c r="E75" s="121"/>
      <c r="G75" s="1"/>
      <c r="H75" s="36"/>
      <c r="I75" s="1"/>
      <c r="J75" s="23"/>
      <c r="K75" s="23"/>
      <c r="L75" s="23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20"/>
      <c r="X75" s="1"/>
      <c r="Y75" s="85"/>
      <c r="Z75" s="85"/>
      <c r="AA75" s="85"/>
      <c r="AB75" s="85"/>
      <c r="AC75" s="85"/>
      <c r="AD75" s="85"/>
    </row>
    <row r="76" spans="1:30" x14ac:dyDescent="0.25">
      <c r="A76" s="22"/>
      <c r="B76" s="120"/>
      <c r="C76" s="1"/>
      <c r="D76" s="120"/>
      <c r="E76" s="121"/>
      <c r="G76" s="1"/>
      <c r="H76" s="36"/>
      <c r="I76" s="1"/>
      <c r="J76" s="23"/>
      <c r="K76" s="23"/>
      <c r="L76" s="23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20"/>
      <c r="X76" s="1"/>
      <c r="Y76" s="85"/>
      <c r="Z76" s="85"/>
      <c r="AA76" s="85"/>
      <c r="AB76" s="85"/>
      <c r="AC76" s="85"/>
      <c r="AD76" s="85"/>
    </row>
    <row r="77" spans="1:30" x14ac:dyDescent="0.25">
      <c r="A77" s="22"/>
      <c r="B77" s="120"/>
      <c r="C77" s="1"/>
      <c r="D77" s="120"/>
      <c r="E77" s="121"/>
      <c r="G77" s="1"/>
      <c r="H77" s="36"/>
      <c r="I77" s="1"/>
      <c r="J77" s="23"/>
      <c r="K77" s="23"/>
      <c r="L77" s="23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20"/>
      <c r="X77" s="1"/>
      <c r="Y77" s="85"/>
      <c r="Z77" s="85"/>
      <c r="AA77" s="85"/>
      <c r="AB77" s="85"/>
      <c r="AC77" s="85"/>
      <c r="AD77" s="85"/>
    </row>
    <row r="78" spans="1:30" x14ac:dyDescent="0.25">
      <c r="A78" s="22"/>
      <c r="B78" s="120"/>
      <c r="C78" s="1"/>
      <c r="D78" s="120"/>
      <c r="E78" s="121"/>
      <c r="G78" s="1"/>
      <c r="H78" s="36"/>
      <c r="I78" s="1"/>
      <c r="J78" s="23"/>
      <c r="K78" s="23"/>
      <c r="L78" s="23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20"/>
      <c r="X78" s="1"/>
      <c r="Y78" s="85"/>
      <c r="Z78" s="85"/>
      <c r="AA78" s="85"/>
      <c r="AB78" s="85"/>
      <c r="AC78" s="85"/>
      <c r="AD78" s="85"/>
    </row>
    <row r="79" spans="1:30" x14ac:dyDescent="0.25">
      <c r="A79" s="22"/>
      <c r="B79" s="120"/>
      <c r="C79" s="1"/>
      <c r="D79" s="120"/>
      <c r="E79" s="121"/>
      <c r="G79" s="1"/>
      <c r="H79" s="36"/>
      <c r="I79" s="1"/>
      <c r="J79" s="23"/>
      <c r="K79" s="23"/>
      <c r="L79" s="23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20"/>
      <c r="X79" s="1"/>
      <c r="Y79" s="85"/>
      <c r="Z79" s="85"/>
      <c r="AA79" s="85"/>
      <c r="AB79" s="85"/>
      <c r="AC79" s="85"/>
      <c r="AD79" s="85"/>
    </row>
    <row r="80" spans="1:30" x14ac:dyDescent="0.25">
      <c r="A80" s="22"/>
      <c r="B80" s="120"/>
      <c r="C80" s="1"/>
      <c r="D80" s="120"/>
      <c r="E80" s="121"/>
      <c r="G80" s="1"/>
      <c r="H80" s="36"/>
      <c r="I80" s="1"/>
      <c r="J80" s="23"/>
      <c r="K80" s="23"/>
      <c r="L80" s="23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20"/>
      <c r="X80" s="1"/>
      <c r="Y80" s="85"/>
      <c r="Z80" s="85"/>
      <c r="AA80" s="85"/>
      <c r="AB80" s="85"/>
      <c r="AC80" s="85"/>
      <c r="AD80" s="85"/>
    </row>
    <row r="81" spans="1:30" x14ac:dyDescent="0.25">
      <c r="A81" s="22"/>
      <c r="B81" s="120"/>
      <c r="C81" s="1"/>
      <c r="D81" s="120"/>
      <c r="E81" s="121"/>
      <c r="G81" s="1"/>
      <c r="H81" s="36"/>
      <c r="I81" s="1"/>
      <c r="J81" s="23"/>
      <c r="K81" s="23"/>
      <c r="L81" s="23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20"/>
      <c r="X81" s="1"/>
      <c r="Y81" s="85"/>
      <c r="Z81" s="85"/>
      <c r="AA81" s="85"/>
      <c r="AB81" s="85"/>
      <c r="AC81" s="85"/>
      <c r="AD81" s="85"/>
    </row>
    <row r="82" spans="1:30" x14ac:dyDescent="0.25">
      <c r="A82" s="22"/>
      <c r="B82" s="120"/>
      <c r="C82" s="1"/>
      <c r="D82" s="120"/>
      <c r="E82" s="121"/>
      <c r="G82" s="1"/>
      <c r="H82" s="36"/>
      <c r="I82" s="1"/>
      <c r="J82" s="23"/>
      <c r="K82" s="23"/>
      <c r="L82" s="23"/>
      <c r="M82" s="1"/>
      <c r="N82" s="1"/>
      <c r="O82" s="1"/>
      <c r="P82" s="1"/>
      <c r="Q82" s="157"/>
      <c r="R82" s="157"/>
      <c r="S82" s="157"/>
      <c r="T82" s="157"/>
      <c r="U82" s="157"/>
      <c r="V82" s="1"/>
      <c r="W82" s="120"/>
      <c r="X82" s="1"/>
      <c r="Y82" s="85"/>
      <c r="Z82" s="85"/>
      <c r="AA82" s="85"/>
      <c r="AB82" s="85"/>
      <c r="AC82" s="85"/>
      <c r="AD82" s="85"/>
    </row>
    <row r="83" spans="1:30" x14ac:dyDescent="0.25">
      <c r="A83" s="22"/>
      <c r="B83" s="120"/>
      <c r="C83" s="1"/>
      <c r="D83" s="120"/>
      <c r="E83" s="121"/>
      <c r="G83" s="1"/>
      <c r="H83" s="36"/>
      <c r="I83" s="1"/>
      <c r="J83" s="23"/>
      <c r="K83" s="23"/>
      <c r="L83" s="23"/>
      <c r="M83" s="1"/>
      <c r="N83" s="1"/>
      <c r="O83" s="1"/>
      <c r="P83" s="1"/>
      <c r="Q83" s="157"/>
      <c r="R83" s="157"/>
      <c r="S83" s="157"/>
      <c r="T83" s="157"/>
      <c r="U83" s="157"/>
      <c r="V83" s="1"/>
      <c r="W83" s="120"/>
      <c r="X83" s="1"/>
      <c r="Y83" s="85"/>
      <c r="Z83" s="85"/>
      <c r="AA83" s="85"/>
      <c r="AB83" s="85"/>
      <c r="AC83" s="85"/>
      <c r="AD83" s="85"/>
    </row>
    <row r="84" spans="1:30" x14ac:dyDescent="0.25">
      <c r="A84" s="22"/>
      <c r="B84" s="120"/>
      <c r="C84" s="1"/>
      <c r="D84" s="120"/>
      <c r="E84" s="121"/>
      <c r="G84" s="1"/>
      <c r="H84" s="36"/>
      <c r="I84" s="1"/>
      <c r="J84" s="23"/>
      <c r="K84" s="23"/>
      <c r="L84" s="23"/>
      <c r="M84" s="1"/>
      <c r="N84" s="1"/>
      <c r="O84" s="1"/>
      <c r="P84" s="1"/>
      <c r="Q84" s="157"/>
      <c r="R84" s="157"/>
      <c r="S84" s="157"/>
      <c r="T84" s="157"/>
      <c r="U84" s="157"/>
      <c r="V84" s="1"/>
      <c r="W84" s="120"/>
      <c r="X84" s="1"/>
      <c r="Y84" s="85"/>
      <c r="Z84" s="85"/>
      <c r="AA84" s="85"/>
      <c r="AB84" s="85"/>
      <c r="AC84" s="85"/>
      <c r="AD84" s="85"/>
    </row>
    <row r="85" spans="1:30" x14ac:dyDescent="0.25">
      <c r="A85" s="22"/>
      <c r="B85" s="120"/>
      <c r="C85" s="1"/>
      <c r="D85" s="120"/>
      <c r="E85" s="121"/>
      <c r="G85" s="1"/>
      <c r="H85" s="36"/>
      <c r="I85" s="1"/>
      <c r="J85" s="23"/>
      <c r="K85" s="23"/>
      <c r="L85" s="23"/>
      <c r="M85" s="1"/>
      <c r="N85" s="1"/>
      <c r="O85" s="1"/>
      <c r="P85" s="1"/>
      <c r="Q85" s="157"/>
      <c r="R85" s="157"/>
      <c r="S85" s="157"/>
      <c r="T85" s="157"/>
      <c r="U85" s="157"/>
      <c r="V85" s="1"/>
      <c r="W85" s="120"/>
      <c r="X85" s="1"/>
      <c r="Y85" s="85"/>
      <c r="Z85" s="85"/>
      <c r="AA85" s="85"/>
      <c r="AB85" s="85"/>
      <c r="AC85" s="85"/>
      <c r="AD85" s="85"/>
    </row>
    <row r="86" spans="1:30" x14ac:dyDescent="0.25">
      <c r="A86" s="22"/>
      <c r="B86" s="120"/>
      <c r="C86" s="1"/>
      <c r="D86" s="120"/>
      <c r="E86" s="121"/>
      <c r="G86" s="1"/>
      <c r="H86" s="36"/>
      <c r="I86" s="1"/>
      <c r="J86" s="23"/>
      <c r="K86" s="23"/>
      <c r="L86" s="23"/>
      <c r="M86" s="1"/>
      <c r="N86" s="1"/>
      <c r="O86" s="1"/>
      <c r="P86" s="1"/>
      <c r="Q86" s="157"/>
      <c r="R86" s="157"/>
      <c r="S86" s="157"/>
      <c r="T86" s="157"/>
      <c r="U86" s="157"/>
      <c r="V86" s="1"/>
      <c r="W86" s="120"/>
      <c r="X86" s="1"/>
      <c r="Y86" s="85"/>
      <c r="Z86" s="85"/>
      <c r="AA86" s="85"/>
      <c r="AB86" s="85"/>
      <c r="AC86" s="85"/>
      <c r="AD86" s="85"/>
    </row>
    <row r="87" spans="1:30" x14ac:dyDescent="0.25">
      <c r="A87" s="22"/>
      <c r="B87" s="120"/>
      <c r="C87" s="1"/>
      <c r="D87" s="120"/>
      <c r="E87" s="121"/>
      <c r="G87" s="1"/>
      <c r="H87" s="36"/>
      <c r="I87" s="1"/>
      <c r="J87" s="23"/>
      <c r="K87" s="23"/>
      <c r="L87" s="23"/>
      <c r="M87" s="1"/>
      <c r="N87" s="1"/>
      <c r="O87" s="1"/>
      <c r="P87" s="1"/>
      <c r="Q87" s="157"/>
      <c r="R87" s="157"/>
      <c r="S87" s="157"/>
      <c r="T87" s="157"/>
      <c r="U87" s="157"/>
      <c r="V87" s="1"/>
      <c r="W87" s="120"/>
      <c r="X87" s="1"/>
      <c r="Y87" s="85"/>
      <c r="Z87" s="85"/>
      <c r="AA87" s="85"/>
      <c r="AB87" s="85"/>
      <c r="AC87" s="85"/>
      <c r="AD87" s="85"/>
    </row>
    <row r="88" spans="1:30" x14ac:dyDescent="0.25">
      <c r="A88" s="22"/>
      <c r="B88" s="120"/>
      <c r="C88" s="1"/>
      <c r="D88" s="120"/>
      <c r="E88" s="121"/>
      <c r="G88" s="1"/>
      <c r="H88" s="36"/>
      <c r="I88" s="1"/>
      <c r="J88" s="23"/>
      <c r="K88" s="23"/>
      <c r="L88" s="23"/>
      <c r="M88" s="1"/>
      <c r="N88" s="1"/>
      <c r="O88" s="1"/>
      <c r="P88" s="1"/>
      <c r="Q88" s="157"/>
      <c r="R88" s="157"/>
      <c r="S88" s="157"/>
      <c r="T88" s="157"/>
      <c r="U88" s="157"/>
      <c r="V88" s="1"/>
      <c r="W88" s="120"/>
      <c r="X88" s="1"/>
      <c r="Y88" s="85"/>
      <c r="Z88" s="85"/>
      <c r="AA88" s="85"/>
      <c r="AB88" s="85"/>
      <c r="AC88" s="85"/>
      <c r="AD88" s="85"/>
    </row>
    <row r="89" spans="1:30" x14ac:dyDescent="0.25">
      <c r="A89" s="22"/>
      <c r="B89" s="120"/>
      <c r="C89" s="1"/>
      <c r="D89" s="120"/>
      <c r="E89" s="121"/>
      <c r="G89" s="1"/>
      <c r="H89" s="36"/>
      <c r="I89" s="1"/>
      <c r="J89" s="23"/>
      <c r="K89" s="23"/>
      <c r="L89" s="23"/>
      <c r="M89" s="1"/>
      <c r="N89" s="1"/>
      <c r="O89" s="1"/>
      <c r="P89" s="1"/>
      <c r="Q89" s="157"/>
      <c r="R89" s="157"/>
      <c r="S89" s="157"/>
      <c r="T89" s="157"/>
      <c r="U89" s="157"/>
      <c r="V89" s="1"/>
      <c r="W89" s="120"/>
      <c r="X89" s="1"/>
      <c r="Y89" s="85"/>
      <c r="Z89" s="85"/>
      <c r="AA89" s="85"/>
      <c r="AB89" s="85"/>
      <c r="AC89" s="85"/>
      <c r="AD89" s="85"/>
    </row>
    <row r="90" spans="1:30" x14ac:dyDescent="0.25">
      <c r="A90" s="22"/>
      <c r="B90" s="120"/>
      <c r="C90" s="1"/>
      <c r="D90" s="120"/>
      <c r="E90" s="121"/>
      <c r="G90" s="1"/>
      <c r="H90" s="36"/>
      <c r="I90" s="1"/>
      <c r="J90" s="23"/>
      <c r="K90" s="23"/>
      <c r="L90" s="23"/>
      <c r="M90" s="1"/>
      <c r="N90" s="1"/>
      <c r="O90" s="1"/>
      <c r="P90" s="1"/>
      <c r="Q90" s="157"/>
      <c r="R90" s="157"/>
      <c r="S90" s="157"/>
      <c r="T90" s="157"/>
      <c r="U90" s="157"/>
      <c r="V90" s="1"/>
      <c r="W90" s="120"/>
      <c r="X90" s="1"/>
      <c r="Y90" s="85"/>
      <c r="Z90" s="85"/>
      <c r="AA90" s="85"/>
      <c r="AB90" s="85"/>
      <c r="AC90" s="85"/>
      <c r="AD90" s="85"/>
    </row>
    <row r="91" spans="1:30" x14ac:dyDescent="0.25">
      <c r="A91" s="22"/>
      <c r="B91" s="120"/>
      <c r="C91" s="1"/>
      <c r="D91" s="120"/>
      <c r="E91" s="121"/>
      <c r="G91" s="1"/>
      <c r="H91" s="36"/>
      <c r="I91" s="1"/>
      <c r="J91" s="23"/>
      <c r="K91" s="23"/>
      <c r="L91" s="23"/>
      <c r="M91" s="1"/>
      <c r="N91" s="1"/>
      <c r="O91" s="1"/>
      <c r="P91" s="1"/>
      <c r="Q91" s="157"/>
      <c r="R91" s="157"/>
      <c r="S91" s="157"/>
      <c r="T91" s="157"/>
      <c r="U91" s="157"/>
      <c r="V91" s="1"/>
      <c r="W91" s="120"/>
      <c r="X91" s="1"/>
      <c r="Y91" s="85"/>
      <c r="Z91" s="85"/>
      <c r="AA91" s="85"/>
      <c r="AB91" s="85"/>
      <c r="AC91" s="85"/>
      <c r="AD91" s="85"/>
    </row>
    <row r="92" spans="1:30" x14ac:dyDescent="0.25">
      <c r="A92" s="22"/>
      <c r="B92" s="120"/>
      <c r="C92" s="1"/>
      <c r="D92" s="120"/>
      <c r="E92" s="121"/>
      <c r="G92" s="1"/>
      <c r="H92" s="36"/>
      <c r="I92" s="1"/>
      <c r="J92" s="23"/>
      <c r="K92" s="23"/>
      <c r="L92" s="23"/>
      <c r="M92" s="1"/>
      <c r="N92" s="1"/>
      <c r="O92" s="1"/>
      <c r="P92" s="1"/>
      <c r="Q92" s="157"/>
      <c r="R92" s="157"/>
      <c r="S92" s="157"/>
      <c r="T92" s="157"/>
      <c r="U92" s="157"/>
      <c r="V92" s="1"/>
      <c r="W92" s="120"/>
      <c r="X92" s="1"/>
      <c r="Y92" s="85"/>
      <c r="Z92" s="85"/>
      <c r="AA92" s="85"/>
      <c r="AB92" s="85"/>
      <c r="AC92" s="85"/>
      <c r="AD92" s="85"/>
    </row>
    <row r="93" spans="1:30" x14ac:dyDescent="0.25">
      <c r="A93" s="22"/>
      <c r="B93" s="120"/>
      <c r="C93" s="1"/>
      <c r="D93" s="120"/>
      <c r="E93" s="121"/>
      <c r="G93" s="1"/>
      <c r="H93" s="36"/>
      <c r="I93" s="1"/>
      <c r="J93" s="23"/>
      <c r="K93" s="23"/>
      <c r="L93" s="23"/>
      <c r="M93" s="1"/>
      <c r="N93" s="1"/>
      <c r="O93" s="1"/>
      <c r="P93" s="1"/>
      <c r="Q93" s="157"/>
      <c r="R93" s="157"/>
      <c r="S93" s="157"/>
      <c r="T93" s="157"/>
      <c r="U93" s="157"/>
      <c r="V93" s="1"/>
      <c r="W93" s="120"/>
      <c r="X93" s="1"/>
      <c r="Y93" s="85"/>
      <c r="Z93" s="85"/>
      <c r="AA93" s="85"/>
      <c r="AB93" s="85"/>
      <c r="AC93" s="85"/>
      <c r="AD93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2019-01-25T13:22:02Z</dcterms:modified>
</cp:coreProperties>
</file>