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9" i="1"/>
  <c r="M9" i="1"/>
  <c r="O8" i="1"/>
  <c r="O15" i="1" s="1"/>
  <c r="M8" i="1"/>
  <c r="O5" i="1"/>
  <c r="M15" i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/>
  <c r="T15" i="1"/>
  <c r="I20" i="1"/>
  <c r="S15" i="1"/>
  <c r="H20" i="1"/>
  <c r="L20" i="1" s="1"/>
  <c r="R15" i="1"/>
  <c r="G20" i="1" s="1"/>
  <c r="G22" i="1" s="1"/>
  <c r="Q15" i="1"/>
  <c r="F20" i="1" s="1"/>
  <c r="P15" i="1"/>
  <c r="E20" i="1"/>
  <c r="L15" i="1"/>
  <c r="K15" i="1"/>
  <c r="J15" i="1"/>
  <c r="I15" i="1"/>
  <c r="I19" i="1" s="1"/>
  <c r="H15" i="1"/>
  <c r="H19" i="1" s="1"/>
  <c r="G15" i="1"/>
  <c r="G19" i="1"/>
  <c r="F15" i="1"/>
  <c r="F19" i="1"/>
  <c r="E15" i="1"/>
  <c r="E19" i="1"/>
  <c r="M20" i="1"/>
  <c r="M21" i="1"/>
  <c r="L21" i="1"/>
  <c r="K21" i="1"/>
  <c r="D16" i="1"/>
  <c r="E22" i="1"/>
  <c r="K19" i="1"/>
  <c r="I22" i="1" l="1"/>
  <c r="M19" i="1"/>
  <c r="K20" i="1"/>
  <c r="F22" i="1"/>
  <c r="K22" i="1" s="1"/>
  <c r="H22" i="1"/>
  <c r="L22" i="1" s="1"/>
  <c r="L19" i="1"/>
  <c r="O19" i="1"/>
  <c r="O22" i="1" s="1"/>
  <c r="N15" i="1"/>
  <c r="N19" i="1" s="1"/>
  <c r="N22" i="1" l="1"/>
  <c r="M22" i="1"/>
</calcChain>
</file>

<file path=xl/sharedStrings.xml><?xml version="1.0" encoding="utf-8"?>
<sst xmlns="http://schemas.openxmlformats.org/spreadsheetml/2006/main" count="93" uniqueCount="62">
  <si>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</si>
  <si>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</si>
  <si>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</si>
  <si>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</si>
  <si>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</si>
  <si>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</si>
  <si>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</si>
  <si>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</si>
  <si>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</si>
  <si>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</si>
  <si>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</si>
  <si>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</si>
  <si>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</si>
  <si>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</si>
  <si>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</si>
  <si>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</si>
  <si>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</si>
  <si>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</si>
  <si>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</si>
  <si>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</si>
  <si>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</si>
  <si>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</si>
  <si>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</si>
  <si>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</si>
  <si>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</si>
  <si>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</si>
  <si>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</si>
  <si>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</si>
  <si>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</si>
  <si>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</si>
  <si>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</si>
  <si>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</si>
  <si>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</si>
  <si>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</si>
  <si>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</si>
  <si>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</si>
  <si>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</si>
  <si>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</si>
  <si>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</si>
  <si>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</si>
  <si>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Kati Luomanen</t>
  </si>
  <si>
    <t>3.6.1982</t>
  </si>
  <si>
    <t>Pilke</t>
  </si>
  <si>
    <t>ykköspesis</t>
  </si>
  <si>
    <t>9.</t>
  </si>
  <si>
    <t>YPJ</t>
  </si>
  <si>
    <t>8.</t>
  </si>
  <si>
    <t>Pilke = Reisjärven Pilke  (1945),  kasvattajaseura</t>
  </si>
  <si>
    <t>YPJ = Ylihärmän Pesis-Junkkarit  (1996)</t>
  </si>
  <si>
    <t>20.08. 2003  Lippo - Pilke  2-1  (3-1, 4-7, 0-0, 3-2)</t>
  </si>
  <si>
    <t>2.  ottelu</t>
  </si>
  <si>
    <t>4.  ottelu</t>
  </si>
  <si>
    <t>24.08. 2003  Pilke - OsVa  2-1  (0-1, 3-2, 3-0)</t>
  </si>
  <si>
    <t>03.09. 2003  Pilke - Paukku  1-2  (6-5, 5-6, 2-2, 1-2)</t>
  </si>
  <si>
    <t xml:space="preserve">  21 v   2 kk 17 pv</t>
  </si>
  <si>
    <t xml:space="preserve">  21 v   2 kk 21 pv</t>
  </si>
  <si>
    <t xml:space="preserve">  21 v   3 kk   0 pv</t>
  </si>
  <si>
    <t>04.08. 2004  Kirittäret - YPJ  2-0  (4-3, 6-3)</t>
  </si>
  <si>
    <t>23.  ottelu</t>
  </si>
  <si>
    <t xml:space="preserve">  22 v   2 kk   1 pv</t>
  </si>
  <si>
    <t>Tittelit</t>
  </si>
  <si>
    <t>Paras pelaaja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</si>
</sst>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7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60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2000</v>
      </c>
      <c r="C4" s="79"/>
      <c r="D4" s="80" t="s">
        <v>42</v>
      </c>
      <c r="E4" s="78"/>
      <c r="F4" s="81" t="s">
        <v>43</v>
      </c>
      <c r="G4" s="83"/>
      <c r="H4" s="79"/>
      <c r="I4" s="78"/>
      <c r="J4" s="78"/>
      <c r="K4" s="78"/>
      <c r="L4" s="78"/>
      <c r="M4" s="78"/>
      <c r="N4" s="82"/>
      <c r="O4" s="25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2001</v>
      </c>
      <c r="C5" s="79"/>
      <c r="D5" s="80" t="s">
        <v>42</v>
      </c>
      <c r="E5" s="78"/>
      <c r="F5" s="81" t="s">
        <v>43</v>
      </c>
      <c r="G5" s="83"/>
      <c r="H5" s="79"/>
      <c r="I5" s="78"/>
      <c r="J5" s="78"/>
      <c r="K5" s="78"/>
      <c r="L5" s="78"/>
      <c r="M5" s="78"/>
      <c r="N5" s="82"/>
      <c r="O5" s="25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2002</v>
      </c>
      <c r="C6" s="79"/>
      <c r="D6" s="80" t="s">
        <v>42</v>
      </c>
      <c r="E6" s="78"/>
      <c r="F6" s="81" t="s">
        <v>43</v>
      </c>
      <c r="G6" s="83"/>
      <c r="H6" s="79"/>
      <c r="I6" s="78"/>
      <c r="J6" s="78"/>
      <c r="K6" s="78"/>
      <c r="L6" s="78"/>
      <c r="M6" s="78"/>
      <c r="N6" s="8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8">
        <v>2003</v>
      </c>
      <c r="C7" s="79"/>
      <c r="D7" s="80" t="s">
        <v>42</v>
      </c>
      <c r="E7" s="78"/>
      <c r="F7" s="81" t="s">
        <v>43</v>
      </c>
      <c r="G7" s="83"/>
      <c r="H7" s="79"/>
      <c r="I7" s="78"/>
      <c r="J7" s="78"/>
      <c r="K7" s="78"/>
      <c r="L7" s="78"/>
      <c r="M7" s="78"/>
      <c r="N7" s="82"/>
      <c r="O7" s="25"/>
      <c r="P7" s="27"/>
      <c r="Q7" s="27"/>
      <c r="R7" s="27"/>
      <c r="S7" s="27"/>
      <c r="T7" s="27"/>
      <c r="U7" s="28">
        <v>6</v>
      </c>
      <c r="V7" s="28">
        <v>0</v>
      </c>
      <c r="W7" s="28">
        <v>2</v>
      </c>
      <c r="X7" s="28">
        <v>8</v>
      </c>
      <c r="Y7" s="28">
        <v>40</v>
      </c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43" t="s">
        <v>44</v>
      </c>
      <c r="D8" s="41" t="s">
        <v>45</v>
      </c>
      <c r="E8" s="27">
        <v>17</v>
      </c>
      <c r="F8" s="27">
        <v>1</v>
      </c>
      <c r="G8" s="27">
        <v>3</v>
      </c>
      <c r="H8" s="27">
        <v>6</v>
      </c>
      <c r="I8" s="27">
        <v>43</v>
      </c>
      <c r="J8" s="27">
        <v>12</v>
      </c>
      <c r="K8" s="27">
        <v>12</v>
      </c>
      <c r="L8" s="27">
        <v>15</v>
      </c>
      <c r="M8" s="27">
        <f>PRODUCT(F8+G8)</f>
        <v>4</v>
      </c>
      <c r="N8" s="30">
        <v>0.51200000000000001</v>
      </c>
      <c r="O8" s="25">
        <f>PRODUCT(I8/N8)</f>
        <v>83.984375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43" t="s">
        <v>46</v>
      </c>
      <c r="D9" s="41" t="s">
        <v>45</v>
      </c>
      <c r="E9" s="27">
        <v>20</v>
      </c>
      <c r="F9" s="27">
        <v>0</v>
      </c>
      <c r="G9" s="27">
        <v>11</v>
      </c>
      <c r="H9" s="27">
        <v>0</v>
      </c>
      <c r="I9" s="27">
        <v>35</v>
      </c>
      <c r="J9" s="27">
        <v>2</v>
      </c>
      <c r="K9" s="27">
        <v>10</v>
      </c>
      <c r="L9" s="27">
        <v>12</v>
      </c>
      <c r="M9" s="27">
        <f>PRODUCT(F9+G9)</f>
        <v>11</v>
      </c>
      <c r="N9" s="30">
        <v>0.45500000000000002</v>
      </c>
      <c r="O9" s="25">
        <f>PRODUCT(I9/N9)</f>
        <v>76.92307692307692</v>
      </c>
      <c r="P9" s="27">
        <v>1</v>
      </c>
      <c r="Q9" s="27">
        <v>0</v>
      </c>
      <c r="R9" s="27">
        <v>0</v>
      </c>
      <c r="S9" s="27">
        <v>0</v>
      </c>
      <c r="T9" s="27">
        <v>0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43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43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8">
        <v>2008</v>
      </c>
      <c r="C12" s="79"/>
      <c r="D12" s="80" t="s">
        <v>42</v>
      </c>
      <c r="E12" s="78"/>
      <c r="F12" s="81" t="s">
        <v>43</v>
      </c>
      <c r="G12" s="83"/>
      <c r="H12" s="79"/>
      <c r="I12" s="78"/>
      <c r="J12" s="78"/>
      <c r="K12" s="78"/>
      <c r="L12" s="78"/>
      <c r="M12" s="78"/>
      <c r="N12" s="82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8">
        <v>2009</v>
      </c>
      <c r="C13" s="79"/>
      <c r="D13" s="80" t="s">
        <v>42</v>
      </c>
      <c r="E13" s="78"/>
      <c r="F13" s="81" t="s">
        <v>43</v>
      </c>
      <c r="G13" s="83"/>
      <c r="H13" s="79"/>
      <c r="I13" s="78"/>
      <c r="J13" s="78"/>
      <c r="K13" s="78"/>
      <c r="L13" s="78"/>
      <c r="M13" s="78"/>
      <c r="N13" s="82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 t="s">
        <v>61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8">
        <v>2010</v>
      </c>
      <c r="C14" s="79"/>
      <c r="D14" s="80" t="s">
        <v>42</v>
      </c>
      <c r="E14" s="78"/>
      <c r="F14" s="81" t="s">
        <v>43</v>
      </c>
      <c r="G14" s="83"/>
      <c r="H14" s="79"/>
      <c r="I14" s="78"/>
      <c r="J14" s="78"/>
      <c r="K14" s="78"/>
      <c r="L14" s="78"/>
      <c r="M14" s="78"/>
      <c r="N14" s="82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SUM(E5:E14)</f>
        <v>37</v>
      </c>
      <c r="F15" s="19">
        <f t="shared" si="0"/>
        <v>1</v>
      </c>
      <c r="G15" s="19">
        <f t="shared" si="0"/>
        <v>14</v>
      </c>
      <c r="H15" s="19">
        <f t="shared" si="0"/>
        <v>6</v>
      </c>
      <c r="I15" s="19">
        <f t="shared" si="0"/>
        <v>78</v>
      </c>
      <c r="J15" s="19">
        <f t="shared" si="0"/>
        <v>14</v>
      </c>
      <c r="K15" s="19">
        <f t="shared" si="0"/>
        <v>22</v>
      </c>
      <c r="L15" s="19">
        <f t="shared" si="0"/>
        <v>27</v>
      </c>
      <c r="M15" s="19">
        <f t="shared" si="0"/>
        <v>15</v>
      </c>
      <c r="N15" s="31">
        <f>PRODUCT(I15/O15)</f>
        <v>0.48475070028011208</v>
      </c>
      <c r="O15" s="32">
        <f>SUM(O8:O14)</f>
        <v>160.90745192307691</v>
      </c>
      <c r="P15" s="19">
        <f t="shared" ref="P15:AE15" si="1">SUM(P5:P14)</f>
        <v>1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6</v>
      </c>
      <c r="V15" s="19">
        <f t="shared" si="1"/>
        <v>0</v>
      </c>
      <c r="W15" s="19">
        <f t="shared" si="1"/>
        <v>2</v>
      </c>
      <c r="X15" s="19">
        <f t="shared" si="1"/>
        <v>8</v>
      </c>
      <c r="Y15" s="19">
        <f t="shared" si="1"/>
        <v>40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54.333333333333336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37</v>
      </c>
      <c r="O18" s="25"/>
      <c r="P18" s="41" t="s">
        <v>32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4"/>
      <c r="E19" s="27">
        <f>PRODUCT(E15)</f>
        <v>37</v>
      </c>
      <c r="F19" s="27">
        <f>PRODUCT(F15)</f>
        <v>1</v>
      </c>
      <c r="G19" s="27">
        <f>PRODUCT(G15)</f>
        <v>14</v>
      </c>
      <c r="H19" s="27">
        <f>PRODUCT(H15)</f>
        <v>6</v>
      </c>
      <c r="I19" s="27">
        <f>PRODUCT(I15)</f>
        <v>78</v>
      </c>
      <c r="J19" s="1"/>
      <c r="K19" s="45">
        <f>PRODUCT((F19+G19)/E19)</f>
        <v>0.40540540540540543</v>
      </c>
      <c r="L19" s="45">
        <f>PRODUCT(H19/E19)</f>
        <v>0.16216216216216217</v>
      </c>
      <c r="M19" s="45">
        <f>PRODUCT(I19/E19)</f>
        <v>2.1081081081081079</v>
      </c>
      <c r="N19" s="30">
        <f>PRODUCT(N15)</f>
        <v>0.48475070028011208</v>
      </c>
      <c r="O19" s="25">
        <f>PRODUCT(O15)</f>
        <v>160.90745192307691</v>
      </c>
      <c r="P19" s="46" t="s">
        <v>33</v>
      </c>
      <c r="Q19" s="47"/>
      <c r="R19" s="47"/>
      <c r="S19" s="48" t="s">
        <v>49</v>
      </c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9" t="s">
        <v>38</v>
      </c>
      <c r="AE19" s="49"/>
      <c r="AF19" s="50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>
        <f>PRODUCT(P15)</f>
        <v>1</v>
      </c>
      <c r="F20" s="27">
        <f>PRODUCT(Q15)</f>
        <v>0</v>
      </c>
      <c r="G20" s="27">
        <f>PRODUCT(R15)</f>
        <v>0</v>
      </c>
      <c r="H20" s="27">
        <f>PRODUCT(S15)</f>
        <v>0</v>
      </c>
      <c r="I20" s="27">
        <f>PRODUCT(T15)</f>
        <v>0</v>
      </c>
      <c r="J20" s="1"/>
      <c r="K20" s="45">
        <f>PRODUCT((F20+G20)/E20)</f>
        <v>0</v>
      </c>
      <c r="L20" s="45">
        <f>PRODUCT(H20/E20)</f>
        <v>0</v>
      </c>
      <c r="M20" s="45">
        <f>PRODUCT(I20/E20)</f>
        <v>0</v>
      </c>
      <c r="N20" s="30">
        <v>0</v>
      </c>
      <c r="O20" s="25">
        <v>1</v>
      </c>
      <c r="P20" s="54" t="s">
        <v>34</v>
      </c>
      <c r="Q20" s="55"/>
      <c r="R20" s="55"/>
      <c r="S20" s="56" t="s">
        <v>53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51</v>
      </c>
      <c r="AE20" s="57"/>
      <c r="AF20" s="58" t="s">
        <v>56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9" t="s">
        <v>19</v>
      </c>
      <c r="C21" s="60"/>
      <c r="D21" s="61"/>
      <c r="E21" s="28">
        <f>PRODUCT(U15)</f>
        <v>6</v>
      </c>
      <c r="F21" s="28">
        <f>PRODUCT(V15)</f>
        <v>0</v>
      </c>
      <c r="G21" s="28">
        <f>PRODUCT(W15)</f>
        <v>2</v>
      </c>
      <c r="H21" s="28">
        <f>PRODUCT(X15)</f>
        <v>8</v>
      </c>
      <c r="I21" s="28">
        <f>PRODUCT(Y15)</f>
        <v>40</v>
      </c>
      <c r="J21" s="1"/>
      <c r="K21" s="62">
        <f>PRODUCT((F21+G21)/E21)</f>
        <v>0.33333333333333331</v>
      </c>
      <c r="L21" s="62">
        <f>PRODUCT(H21/E21)</f>
        <v>1.3333333333333333</v>
      </c>
      <c r="M21" s="62">
        <f>PRODUCT(I21/E21)</f>
        <v>6.666666666666667</v>
      </c>
      <c r="N21" s="63">
        <v>0.69</v>
      </c>
      <c r="O21" s="25">
        <v>58</v>
      </c>
      <c r="P21" s="54" t="s">
        <v>35</v>
      </c>
      <c r="Q21" s="55"/>
      <c r="R21" s="55"/>
      <c r="S21" s="56" t="s">
        <v>52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50</v>
      </c>
      <c r="AE21" s="57"/>
      <c r="AF21" s="58" t="s">
        <v>55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4" t="s">
        <v>20</v>
      </c>
      <c r="C22" s="65"/>
      <c r="D22" s="66"/>
      <c r="E22" s="19">
        <f>SUM(E19:E21)</f>
        <v>44</v>
      </c>
      <c r="F22" s="19">
        <f>SUM(F19:F21)</f>
        <v>1</v>
      </c>
      <c r="G22" s="19">
        <f>SUM(G19:G21)</f>
        <v>16</v>
      </c>
      <c r="H22" s="19">
        <f>SUM(H19:H21)</f>
        <v>14</v>
      </c>
      <c r="I22" s="19">
        <f>SUM(I19:I21)</f>
        <v>118</v>
      </c>
      <c r="J22" s="1"/>
      <c r="K22" s="67">
        <f>PRODUCT((F22+G22)/E22)</f>
        <v>0.38636363636363635</v>
      </c>
      <c r="L22" s="67">
        <f>PRODUCT(H22/E22)</f>
        <v>0.31818181818181818</v>
      </c>
      <c r="M22" s="67">
        <f>PRODUCT(I22/E22)</f>
        <v>2.6818181818181817</v>
      </c>
      <c r="N22" s="31">
        <f>PRODUCT(I22/O22)</f>
        <v>0.53658936506288157</v>
      </c>
      <c r="O22" s="25">
        <f>SUM(O19:O21)</f>
        <v>219.90745192307691</v>
      </c>
      <c r="P22" s="68" t="s">
        <v>36</v>
      </c>
      <c r="Q22" s="69"/>
      <c r="R22" s="69"/>
      <c r="S22" s="70" t="s">
        <v>57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 t="s">
        <v>58</v>
      </c>
      <c r="AE22" s="71"/>
      <c r="AF22" s="72" t="s">
        <v>59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39</v>
      </c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5"/>
      <c r="AI36" s="75"/>
      <c r="AJ36" s="75"/>
      <c r="AK36" s="75"/>
      <c r="AL36" s="75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5"/>
      <c r="AI37" s="75"/>
      <c r="AJ37" s="75"/>
      <c r="AK37" s="75"/>
      <c r="AL37" s="75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2019-01-25T11:35:09Z</dcterms:modified>
</cp:coreProperties>
</file>