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 l="1"/>
  <c r="I6" i="2"/>
  <c r="G6" i="2"/>
  <c r="O14" i="1" l="1"/>
  <c r="O13" i="1"/>
  <c r="O11" i="1"/>
  <c r="O10" i="1"/>
  <c r="O9" i="1"/>
  <c r="M14" i="1"/>
  <c r="M13" i="1"/>
  <c r="M11" i="1"/>
  <c r="M10" i="1"/>
  <c r="M16" i="1"/>
  <c r="M9" i="1"/>
  <c r="O8" i="1"/>
  <c r="O16" i="1" s="1"/>
  <c r="O20" i="1" s="1"/>
  <c r="O23" i="1" s="1"/>
  <c r="M8" i="1"/>
  <c r="AE16" i="1"/>
  <c r="AD16" i="1"/>
  <c r="AC16" i="1"/>
  <c r="AB16" i="1"/>
  <c r="AA16" i="1"/>
  <c r="Z16" i="1"/>
  <c r="Y16" i="1"/>
  <c r="I22" i="1" s="1"/>
  <c r="X16" i="1"/>
  <c r="H22" i="1" s="1"/>
  <c r="L22" i="1" s="1"/>
  <c r="W16" i="1"/>
  <c r="G22" i="1" s="1"/>
  <c r="V16" i="1"/>
  <c r="F22" i="1" s="1"/>
  <c r="K22" i="1" s="1"/>
  <c r="U16" i="1"/>
  <c r="E22" i="1" s="1"/>
  <c r="T16" i="1"/>
  <c r="I21" i="1" s="1"/>
  <c r="S16" i="1"/>
  <c r="H21" i="1" s="1"/>
  <c r="L21" i="1" s="1"/>
  <c r="R16" i="1"/>
  <c r="G21" i="1" s="1"/>
  <c r="Q16" i="1"/>
  <c r="F21" i="1" s="1"/>
  <c r="P16" i="1"/>
  <c r="E21" i="1"/>
  <c r="L16" i="1"/>
  <c r="K16" i="1"/>
  <c r="J16" i="1"/>
  <c r="I16" i="1"/>
  <c r="I20" i="1" s="1"/>
  <c r="H16" i="1"/>
  <c r="H20" i="1" s="1"/>
  <c r="G16" i="1"/>
  <c r="G20" i="1"/>
  <c r="G23" i="1" s="1"/>
  <c r="F16" i="1"/>
  <c r="F20" i="1" s="1"/>
  <c r="E16" i="1"/>
  <c r="E20" i="1" s="1"/>
  <c r="E23" i="1" s="1"/>
  <c r="H23" i="1" l="1"/>
  <c r="L23" i="1" s="1"/>
  <c r="L20" i="1"/>
  <c r="N21" i="1"/>
  <c r="M21" i="1"/>
  <c r="F23" i="1"/>
  <c r="K23" i="1" s="1"/>
  <c r="K20" i="1"/>
  <c r="M20" i="1"/>
  <c r="I23" i="1"/>
  <c r="K21" i="1"/>
  <c r="N22" i="1"/>
  <c r="M22" i="1"/>
  <c r="N16" i="1"/>
  <c r="N20" i="1" s="1"/>
  <c r="D17" i="1"/>
  <c r="M23" i="1" l="1"/>
  <c r="N23" i="1"/>
</calcChain>
</file>

<file path=xl/sharedStrings.xml><?xml version="1.0" encoding="utf-8"?>
<sst xmlns="http://schemas.openxmlformats.org/spreadsheetml/2006/main" count="154" uniqueCount="104">
  <si>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</si>
  <si>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</si>
  <si>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</si>
  <si>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</si>
  <si>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</si>
  <si>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</si>
  <si>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</si>
  <si>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</si>
  <si>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</si>
  <si>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</si>
  <si>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</si>
  <si>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</si>
  <si>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</si>
  <si>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</si>
  <si>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</si>
  <si>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</si>
  <si>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</si>
  <si>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</si>
  <si>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</si>
  <si>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</si>
  <si>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</si>
  <si>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</si>
  <si>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</si>
  <si>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</si>
  <si>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</si>
  <si>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</si>
  <si>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</si>
  <si>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</si>
  <si>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</si>
  <si>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</si>
  <si>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</si>
  <si>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</si>
  <si>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</si>
  <si>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YPJ</t>
  </si>
  <si>
    <t>KL - %</t>
  </si>
  <si>
    <t>Seurat</t>
  </si>
  <si>
    <t>Hanna Mattila</t>
  </si>
  <si>
    <t>27.11.1979</t>
  </si>
  <si>
    <t>Fera</t>
  </si>
  <si>
    <t>Virkiä</t>
  </si>
  <si>
    <t>12.</t>
  </si>
  <si>
    <t>7.</t>
  </si>
  <si>
    <t>1.</t>
  </si>
  <si>
    <t>play off</t>
  </si>
  <si>
    <t>3.</t>
  </si>
  <si>
    <t>ykköspesis</t>
  </si>
  <si>
    <t>karsintasarja</t>
  </si>
  <si>
    <t>9.</t>
  </si>
  <si>
    <t>8.</t>
  </si>
  <si>
    <t>jatkosarja</t>
  </si>
  <si>
    <t>KaKa</t>
  </si>
  <si>
    <t>Virkiä = Lapuan Virkiä  (1907)</t>
  </si>
  <si>
    <t>KaKa = Kauhajoen Karhu  (1910)</t>
  </si>
  <si>
    <t>YPJ = Ylihärmän Pesis-Junkkarit  (1996)</t>
  </si>
  <si>
    <t>KK-V</t>
  </si>
  <si>
    <t>KK-V = Kokemäen Kova-Väki  (1921),  kasvattajaseura</t>
  </si>
  <si>
    <t>ENSIMMÄISET</t>
  </si>
  <si>
    <t>Ottelu</t>
  </si>
  <si>
    <t>1.  ottelu</t>
  </si>
  <si>
    <t>Lyöty juoksu</t>
  </si>
  <si>
    <t>Tuotu juoksu</t>
  </si>
  <si>
    <t>Kunnari</t>
  </si>
  <si>
    <t>13.05. 1999  Fera - ViVe  1-0  (1-1, 4-3)</t>
  </si>
  <si>
    <t xml:space="preserve">  19 v   5 kk 18 pv</t>
  </si>
  <si>
    <t>Fera = Fera, Rauma (1958)</t>
  </si>
  <si>
    <t>5.  ottelu</t>
  </si>
  <si>
    <t>11.07. 1999  SiiPe - Fera  1-0  (11-3, 3-3)</t>
  </si>
  <si>
    <t xml:space="preserve">  19 v   7 kk 14 pv</t>
  </si>
  <si>
    <t>6.  ottelu</t>
  </si>
  <si>
    <t>14.07. 1999  Fera - Manse PP  2-1  (0-1, 5-1, 4-0)</t>
  </si>
  <si>
    <t xml:space="preserve">  19 v   7 kk 17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</si>
  <si>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</si>
  <si>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</si>
  <si>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</si>
  <si>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</si>
  <si>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</si>
  <si>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</si>
  <si>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</si>
  <si>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</si>
  <si>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</si>
  <si>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</si>
  <si>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</si>
  <si>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</si>
  <si>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</si>
  <si>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2-0  (2-0, 8-5)</t>
  </si>
  <si>
    <t>Länsi</t>
  </si>
  <si>
    <t>2k</t>
  </si>
  <si>
    <t>----</t>
  </si>
  <si>
    <t>Petri Kaijansinkko</t>
  </si>
  <si>
    <t>3270</t>
  </si>
  <si>
    <t>23.07. 2005  Oulu</t>
  </si>
  <si>
    <t>1-2  (4-3, 5-6, 0-0, 1-2)</t>
  </si>
  <si>
    <t>Jarmo Ania</t>
  </si>
  <si>
    <t>2815</t>
  </si>
  <si>
    <t>24 v  6 kk  23 pv</t>
  </si>
  <si>
    <t xml:space="preserve"> ITÄ - LÄNSI - KORTTI</t>
  </si>
  <si>
    <t>NAISET</t>
  </si>
  <si>
    <t>jok</t>
  </si>
  <si>
    <t>27.06. 2004  Hyvinkää</t>
  </si>
  <si>
    <t>0/0</t>
  </si>
  <si>
    <t>5/7</t>
  </si>
  <si>
    <t>1/1</t>
  </si>
  <si>
    <t>1/3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</si>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</sst>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4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8" fillId="7" borderId="1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2" borderId="1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1" customWidth="1"/>
    <col min="4" max="4" width="9.140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23" width="5.7109375" style="6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7.42578125" style="26" customWidth="1"/>
    <col min="33" max="33" width="6.7109375" style="26" customWidth="1"/>
    <col min="34" max="34" width="19.140625" style="26" customWidth="1"/>
    <col min="35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37</v>
      </c>
      <c r="F1" s="5"/>
      <c r="G1" s="5"/>
      <c r="H1" s="6"/>
      <c r="I1" s="3"/>
      <c r="J1" s="5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1995</v>
      </c>
      <c r="C4" s="64"/>
      <c r="D4" s="68" t="s">
        <v>54</v>
      </c>
      <c r="E4" s="64"/>
      <c r="F4" s="71" t="s">
        <v>45</v>
      </c>
      <c r="G4" s="72"/>
      <c r="H4" s="65"/>
      <c r="I4" s="64"/>
      <c r="J4" s="64"/>
      <c r="K4" s="64"/>
      <c r="L4" s="64"/>
      <c r="M4" s="64"/>
      <c r="N4" s="70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31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1996</v>
      </c>
      <c r="C5" s="64"/>
      <c r="D5" s="68" t="s">
        <v>54</v>
      </c>
      <c r="E5" s="64"/>
      <c r="F5" s="71" t="s">
        <v>45</v>
      </c>
      <c r="G5" s="72"/>
      <c r="H5" s="65"/>
      <c r="I5" s="64"/>
      <c r="J5" s="64"/>
      <c r="K5" s="64"/>
      <c r="L5" s="64"/>
      <c r="M5" s="64"/>
      <c r="N5" s="70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31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1997</v>
      </c>
      <c r="C6" s="64"/>
      <c r="D6" s="68" t="s">
        <v>54</v>
      </c>
      <c r="E6" s="64"/>
      <c r="F6" s="71" t="s">
        <v>45</v>
      </c>
      <c r="G6" s="72"/>
      <c r="H6" s="65"/>
      <c r="I6" s="64"/>
      <c r="J6" s="64"/>
      <c r="K6" s="64"/>
      <c r="L6" s="64"/>
      <c r="M6" s="64"/>
      <c r="N6" s="70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31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1998</v>
      </c>
      <c r="C7" s="64"/>
      <c r="D7" s="68" t="s">
        <v>38</v>
      </c>
      <c r="E7" s="64"/>
      <c r="F7" s="67" t="s">
        <v>45</v>
      </c>
      <c r="G7" s="69"/>
      <c r="H7" s="65"/>
      <c r="I7" s="64"/>
      <c r="J7" s="64"/>
      <c r="K7" s="64"/>
      <c r="L7" s="64"/>
      <c r="M7" s="64"/>
      <c r="N7" s="70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42" t="s">
        <v>40</v>
      </c>
      <c r="D8" s="41" t="s">
        <v>38</v>
      </c>
      <c r="E8" s="27">
        <v>13</v>
      </c>
      <c r="F8" s="27">
        <v>2</v>
      </c>
      <c r="G8" s="27">
        <v>13</v>
      </c>
      <c r="H8" s="27">
        <v>5</v>
      </c>
      <c r="I8" s="27">
        <v>45</v>
      </c>
      <c r="J8" s="27">
        <v>10</v>
      </c>
      <c r="K8" s="27">
        <v>10</v>
      </c>
      <c r="L8" s="27">
        <v>10</v>
      </c>
      <c r="M8" s="27">
        <f>PRODUCT(F8+G8)</f>
        <v>15</v>
      </c>
      <c r="N8" s="29">
        <v>0.52700000000000002</v>
      </c>
      <c r="O8" s="37">
        <f>PRODUCT(I8/N8)</f>
        <v>85.388994307400381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6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42" t="s">
        <v>41</v>
      </c>
      <c r="D9" s="41" t="s">
        <v>39</v>
      </c>
      <c r="E9" s="27">
        <v>13</v>
      </c>
      <c r="F9" s="27">
        <v>1</v>
      </c>
      <c r="G9" s="27">
        <v>10</v>
      </c>
      <c r="H9" s="27">
        <v>7</v>
      </c>
      <c r="I9" s="27">
        <v>38</v>
      </c>
      <c r="J9" s="27">
        <v>15</v>
      </c>
      <c r="K9" s="27">
        <v>5</v>
      </c>
      <c r="L9" s="27">
        <v>7</v>
      </c>
      <c r="M9" s="27">
        <f>PRODUCT(F9+G9)</f>
        <v>11</v>
      </c>
      <c r="N9" s="29">
        <v>0.46300000000000002</v>
      </c>
      <c r="O9" s="37">
        <f t="shared" ref="O9:O14" si="0">PRODUCT(I9/N9)</f>
        <v>82.073434125269969</v>
      </c>
      <c r="P9" s="27"/>
      <c r="Q9" s="27"/>
      <c r="R9" s="27"/>
      <c r="S9" s="27"/>
      <c r="T9" s="27"/>
      <c r="U9" s="63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6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2001</v>
      </c>
      <c r="C10" s="42" t="s">
        <v>42</v>
      </c>
      <c r="D10" s="41" t="s">
        <v>39</v>
      </c>
      <c r="E10" s="27">
        <v>24</v>
      </c>
      <c r="F10" s="27">
        <v>4</v>
      </c>
      <c r="G10" s="27">
        <v>20</v>
      </c>
      <c r="H10" s="27">
        <v>22</v>
      </c>
      <c r="I10" s="27">
        <v>86</v>
      </c>
      <c r="J10" s="27">
        <v>22</v>
      </c>
      <c r="K10" s="27">
        <v>14</v>
      </c>
      <c r="L10" s="27">
        <v>26</v>
      </c>
      <c r="M10" s="27">
        <f>PRODUCT(F10+G10)</f>
        <v>24</v>
      </c>
      <c r="N10" s="29">
        <v>0.56999999999999995</v>
      </c>
      <c r="O10" s="37">
        <f t="shared" si="0"/>
        <v>150.87719298245617</v>
      </c>
      <c r="P10" s="27">
        <v>9</v>
      </c>
      <c r="Q10" s="27">
        <v>0</v>
      </c>
      <c r="R10" s="27">
        <v>3</v>
      </c>
      <c r="S10" s="27">
        <v>7</v>
      </c>
      <c r="T10" s="27">
        <v>21</v>
      </c>
      <c r="U10" s="30"/>
      <c r="V10" s="63"/>
      <c r="W10" s="30"/>
      <c r="X10" s="30"/>
      <c r="Y10" s="30"/>
      <c r="Z10" s="27"/>
      <c r="AA10" s="27"/>
      <c r="AB10" s="27"/>
      <c r="AC10" s="27">
        <v>1</v>
      </c>
      <c r="AD10" s="27"/>
      <c r="AE10" s="27"/>
      <c r="AF10" s="56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2002</v>
      </c>
      <c r="C11" s="42" t="s">
        <v>44</v>
      </c>
      <c r="D11" s="41" t="s">
        <v>39</v>
      </c>
      <c r="E11" s="27">
        <v>24</v>
      </c>
      <c r="F11" s="27">
        <v>4</v>
      </c>
      <c r="G11" s="27">
        <v>21</v>
      </c>
      <c r="H11" s="27">
        <v>16</v>
      </c>
      <c r="I11" s="27">
        <v>85</v>
      </c>
      <c r="J11" s="27">
        <v>21</v>
      </c>
      <c r="K11" s="27">
        <v>16</v>
      </c>
      <c r="L11" s="27">
        <v>23</v>
      </c>
      <c r="M11" s="27">
        <f>PRODUCT(F11+G11)</f>
        <v>25</v>
      </c>
      <c r="N11" s="29">
        <v>0.61199999999999999</v>
      </c>
      <c r="O11" s="37">
        <f t="shared" si="0"/>
        <v>138.88888888888889</v>
      </c>
      <c r="P11" s="27">
        <v>10</v>
      </c>
      <c r="Q11" s="27">
        <v>0</v>
      </c>
      <c r="R11" s="27">
        <v>1</v>
      </c>
      <c r="S11" s="27">
        <v>3</v>
      </c>
      <c r="T11" s="27">
        <v>11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>
        <v>1</v>
      </c>
      <c r="AF11" s="56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4">
        <v>2003</v>
      </c>
      <c r="C12" s="65"/>
      <c r="D12" s="66" t="s">
        <v>33</v>
      </c>
      <c r="E12" s="64"/>
      <c r="F12" s="67" t="s">
        <v>45</v>
      </c>
      <c r="G12" s="64"/>
      <c r="H12" s="64"/>
      <c r="I12" s="64"/>
      <c r="J12" s="64"/>
      <c r="K12" s="64"/>
      <c r="L12" s="64"/>
      <c r="M12" s="64"/>
      <c r="N12" s="64"/>
      <c r="O12" s="37">
        <v>0</v>
      </c>
      <c r="P12" s="27"/>
      <c r="Q12" s="27"/>
      <c r="R12" s="27"/>
      <c r="S12" s="27"/>
      <c r="T12" s="27"/>
      <c r="U12" s="30">
        <v>6</v>
      </c>
      <c r="V12" s="30">
        <v>2</v>
      </c>
      <c r="W12" s="30">
        <v>10</v>
      </c>
      <c r="X12" s="30">
        <v>8</v>
      </c>
      <c r="Y12" s="30">
        <v>36</v>
      </c>
      <c r="Z12" s="27"/>
      <c r="AA12" s="27"/>
      <c r="AB12" s="27"/>
      <c r="AC12" s="27"/>
      <c r="AD12" s="27"/>
      <c r="AE12" s="27"/>
      <c r="AF12" s="51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2004</v>
      </c>
      <c r="C13" s="42" t="s">
        <v>47</v>
      </c>
      <c r="D13" s="41" t="s">
        <v>33</v>
      </c>
      <c r="E13" s="27">
        <v>20</v>
      </c>
      <c r="F13" s="27">
        <v>5</v>
      </c>
      <c r="G13" s="27">
        <v>14</v>
      </c>
      <c r="H13" s="27">
        <v>20</v>
      </c>
      <c r="I13" s="27">
        <v>99</v>
      </c>
      <c r="J13" s="27">
        <v>14</v>
      </c>
      <c r="K13" s="27">
        <v>34</v>
      </c>
      <c r="L13" s="27">
        <v>32</v>
      </c>
      <c r="M13" s="27">
        <f>PRODUCT(F13+G13)</f>
        <v>19</v>
      </c>
      <c r="N13" s="29">
        <v>0.64700000000000002</v>
      </c>
      <c r="O13" s="37">
        <f t="shared" si="0"/>
        <v>153.01391035548687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>
        <v>1</v>
      </c>
      <c r="AA13" s="27"/>
      <c r="AB13" s="27"/>
      <c r="AC13" s="27"/>
      <c r="AD13" s="27"/>
      <c r="AE13" s="27"/>
      <c r="AF13" s="56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2005</v>
      </c>
      <c r="C14" s="42" t="s">
        <v>48</v>
      </c>
      <c r="D14" s="41" t="s">
        <v>33</v>
      </c>
      <c r="E14" s="27">
        <v>19</v>
      </c>
      <c r="F14" s="27">
        <v>3</v>
      </c>
      <c r="G14" s="27">
        <v>14</v>
      </c>
      <c r="H14" s="27">
        <v>19</v>
      </c>
      <c r="I14" s="27">
        <v>90</v>
      </c>
      <c r="J14" s="27">
        <v>15</v>
      </c>
      <c r="K14" s="27">
        <v>36</v>
      </c>
      <c r="L14" s="27">
        <v>22</v>
      </c>
      <c r="M14" s="27">
        <f>PRODUCT(F14+G14)</f>
        <v>17</v>
      </c>
      <c r="N14" s="29">
        <v>0.55200000000000005</v>
      </c>
      <c r="O14" s="37">
        <f t="shared" si="0"/>
        <v>163.04347826086956</v>
      </c>
      <c r="P14" s="27">
        <v>3</v>
      </c>
      <c r="Q14" s="27">
        <v>0</v>
      </c>
      <c r="R14" s="27">
        <v>2</v>
      </c>
      <c r="S14" s="27">
        <v>0</v>
      </c>
      <c r="T14" s="27">
        <v>11</v>
      </c>
      <c r="U14" s="30"/>
      <c r="V14" s="30"/>
      <c r="W14" s="30"/>
      <c r="X14" s="30"/>
      <c r="Y14" s="30"/>
      <c r="Z14" s="27">
        <v>1</v>
      </c>
      <c r="AA14" s="27"/>
      <c r="AB14" s="27"/>
      <c r="AC14" s="27"/>
      <c r="AD14" s="27"/>
      <c r="AE14" s="27"/>
      <c r="AF14" s="56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64">
        <v>2006</v>
      </c>
      <c r="C15" s="65"/>
      <c r="D15" s="66" t="s">
        <v>50</v>
      </c>
      <c r="E15" s="64"/>
      <c r="F15" s="67" t="s">
        <v>45</v>
      </c>
      <c r="G15" s="69"/>
      <c r="H15" s="65"/>
      <c r="I15" s="64"/>
      <c r="J15" s="64"/>
      <c r="K15" s="64"/>
      <c r="L15" s="64"/>
      <c r="M15" s="64"/>
      <c r="N15" s="64"/>
      <c r="O15" s="89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3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1">SUM(E8:E15)</f>
        <v>113</v>
      </c>
      <c r="F16" s="19">
        <f t="shared" si="1"/>
        <v>19</v>
      </c>
      <c r="G16" s="19">
        <f t="shared" si="1"/>
        <v>92</v>
      </c>
      <c r="H16" s="19">
        <f t="shared" si="1"/>
        <v>89</v>
      </c>
      <c r="I16" s="19">
        <f t="shared" si="1"/>
        <v>443</v>
      </c>
      <c r="J16" s="19">
        <f t="shared" si="1"/>
        <v>97</v>
      </c>
      <c r="K16" s="19">
        <f t="shared" si="1"/>
        <v>115</v>
      </c>
      <c r="L16" s="19">
        <f t="shared" si="1"/>
        <v>120</v>
      </c>
      <c r="M16" s="19">
        <f t="shared" si="1"/>
        <v>111</v>
      </c>
      <c r="N16" s="32">
        <f>PRODUCT(I16/O16)</f>
        <v>0.57287996667015051</v>
      </c>
      <c r="O16" s="90">
        <f>SUM(O8:O15)</f>
        <v>773.28589892037189</v>
      </c>
      <c r="P16" s="19">
        <f t="shared" ref="P16:AE16" si="2">SUM(P8:P15)</f>
        <v>22</v>
      </c>
      <c r="Q16" s="19">
        <f t="shared" si="2"/>
        <v>0</v>
      </c>
      <c r="R16" s="19">
        <f t="shared" si="2"/>
        <v>6</v>
      </c>
      <c r="S16" s="19">
        <f t="shared" si="2"/>
        <v>10</v>
      </c>
      <c r="T16" s="19">
        <f t="shared" si="2"/>
        <v>43</v>
      </c>
      <c r="U16" s="19">
        <f t="shared" si="2"/>
        <v>6</v>
      </c>
      <c r="V16" s="19">
        <f t="shared" si="2"/>
        <v>2</v>
      </c>
      <c r="W16" s="19">
        <f t="shared" si="2"/>
        <v>10</v>
      </c>
      <c r="X16" s="19">
        <f t="shared" si="2"/>
        <v>8</v>
      </c>
      <c r="Y16" s="19">
        <f t="shared" si="2"/>
        <v>36</v>
      </c>
      <c r="Z16" s="19">
        <f t="shared" si="2"/>
        <v>2</v>
      </c>
      <c r="AA16" s="19">
        <f t="shared" si="2"/>
        <v>0</v>
      </c>
      <c r="AB16" s="19">
        <f t="shared" si="2"/>
        <v>0</v>
      </c>
      <c r="AC16" s="19">
        <f t="shared" si="2"/>
        <v>1</v>
      </c>
      <c r="AD16" s="19">
        <f t="shared" si="2"/>
        <v>0</v>
      </c>
      <c r="AE16" s="19">
        <f t="shared" si="2"/>
        <v>1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3"/>
      <c r="D17" s="34">
        <f>SUM(F16:H16)+((I16-F16-G16)/3)+(E16/3)+(Z16*25)+(AA16*25)+(AB16*10)+(AC16*25)+(AD16*20)+(AE16*15)</f>
        <v>438.33333333333337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2" t="s">
        <v>34</v>
      </c>
      <c r="O19" s="25"/>
      <c r="P19" s="41" t="s">
        <v>56</v>
      </c>
      <c r="Q19" s="13"/>
      <c r="R19" s="13"/>
      <c r="S19" s="73"/>
      <c r="T19" s="73"/>
      <c r="U19" s="73"/>
      <c r="V19" s="73"/>
      <c r="W19" s="73"/>
      <c r="X19" s="73"/>
      <c r="Y19" s="13"/>
      <c r="Z19" s="13"/>
      <c r="AA19" s="13"/>
      <c r="AB19" s="13"/>
      <c r="AC19" s="13"/>
      <c r="AD19" s="13"/>
      <c r="AE19" s="13"/>
      <c r="AF19" s="4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3"/>
      <c r="E20" s="27">
        <f>PRODUCT(E16)</f>
        <v>113</v>
      </c>
      <c r="F20" s="27">
        <f>PRODUCT(F16)</f>
        <v>19</v>
      </c>
      <c r="G20" s="27">
        <f>PRODUCT(G16)</f>
        <v>92</v>
      </c>
      <c r="H20" s="27">
        <f>PRODUCT(H16)</f>
        <v>89</v>
      </c>
      <c r="I20" s="27">
        <f>PRODUCT(I16)</f>
        <v>443</v>
      </c>
      <c r="J20" s="1"/>
      <c r="K20" s="44">
        <f>PRODUCT((F20+G20)/E20)</f>
        <v>0.98230088495575218</v>
      </c>
      <c r="L20" s="44">
        <f>PRODUCT(H20/E20)</f>
        <v>0.78761061946902655</v>
      </c>
      <c r="M20" s="44">
        <f>PRODUCT(I20/E20)</f>
        <v>3.9203539823008851</v>
      </c>
      <c r="N20" s="45">
        <f>PRODUCT(N16)</f>
        <v>0.57287996667015051</v>
      </c>
      <c r="O20" s="25">
        <f>PRODUCT(O16)</f>
        <v>773.28589892037189</v>
      </c>
      <c r="P20" s="74" t="s">
        <v>57</v>
      </c>
      <c r="Q20" s="75"/>
      <c r="R20" s="75"/>
      <c r="S20" s="76" t="s">
        <v>62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58</v>
      </c>
      <c r="AE20" s="76"/>
      <c r="AF20" s="78" t="s">
        <v>63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6" t="s">
        <v>18</v>
      </c>
      <c r="C21" s="47"/>
      <c r="D21" s="48"/>
      <c r="E21" s="27">
        <f>SUM(P16)</f>
        <v>22</v>
      </c>
      <c r="F21" s="27">
        <f>SUM(Q16)</f>
        <v>0</v>
      </c>
      <c r="G21" s="27">
        <f>SUM(R16)</f>
        <v>6</v>
      </c>
      <c r="H21" s="27">
        <f>SUM(S16)</f>
        <v>10</v>
      </c>
      <c r="I21" s="27">
        <f>SUM(T16)</f>
        <v>43</v>
      </c>
      <c r="J21" s="1"/>
      <c r="K21" s="44">
        <f>PRODUCT((F21+G21)/E21)</f>
        <v>0.27272727272727271</v>
      </c>
      <c r="L21" s="44">
        <f>PRODUCT(H21/E21)</f>
        <v>0.45454545454545453</v>
      </c>
      <c r="M21" s="44">
        <f>PRODUCT(I21/E21)</f>
        <v>1.9545454545454546</v>
      </c>
      <c r="N21" s="29">
        <f>PRODUCT(I21/O21)</f>
        <v>0.43434343434343436</v>
      </c>
      <c r="O21" s="25">
        <v>99</v>
      </c>
      <c r="P21" s="79" t="s">
        <v>59</v>
      </c>
      <c r="Q21" s="80"/>
      <c r="R21" s="80"/>
      <c r="S21" s="81" t="s">
        <v>62</v>
      </c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 t="s">
        <v>58</v>
      </c>
      <c r="AE21" s="81"/>
      <c r="AF21" s="83" t="s">
        <v>63</v>
      </c>
      <c r="AG21" s="24"/>
      <c r="AH21" s="9"/>
      <c r="AI21" s="9"/>
      <c r="AJ21" s="9"/>
      <c r="AK21" s="9"/>
      <c r="AL21" s="9"/>
    </row>
    <row r="22" spans="1:38" s="10" customFormat="1" ht="15" customHeight="1" x14ac:dyDescent="0.2">
      <c r="A22" s="1"/>
      <c r="B22" s="49" t="s">
        <v>19</v>
      </c>
      <c r="C22" s="50"/>
      <c r="D22" s="51"/>
      <c r="E22" s="30">
        <f>PRODUCT(U16)</f>
        <v>6</v>
      </c>
      <c r="F22" s="30">
        <f>PRODUCT(V16)</f>
        <v>2</v>
      </c>
      <c r="G22" s="30">
        <f>PRODUCT(W16)</f>
        <v>10</v>
      </c>
      <c r="H22" s="30">
        <f>PRODUCT(X16)</f>
        <v>8</v>
      </c>
      <c r="I22" s="30">
        <f>PRODUCT(Y16)</f>
        <v>36</v>
      </c>
      <c r="J22" s="1"/>
      <c r="K22" s="52">
        <f>PRODUCT((F22+G22)/E22)</f>
        <v>2</v>
      </c>
      <c r="L22" s="52">
        <f>PRODUCT(H22/E22)</f>
        <v>1.3333333333333333</v>
      </c>
      <c r="M22" s="52">
        <f>PRODUCT(I22/E22)</f>
        <v>6</v>
      </c>
      <c r="N22" s="53">
        <f>PRODUCT(I22/O22)</f>
        <v>0.63157894736842102</v>
      </c>
      <c r="O22" s="25">
        <v>57</v>
      </c>
      <c r="P22" s="79" t="s">
        <v>60</v>
      </c>
      <c r="Q22" s="80"/>
      <c r="R22" s="80"/>
      <c r="S22" s="81" t="s">
        <v>66</v>
      </c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 t="s">
        <v>65</v>
      </c>
      <c r="AE22" s="81"/>
      <c r="AF22" s="83" t="s">
        <v>67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4" t="s">
        <v>20</v>
      </c>
      <c r="C23" s="55"/>
      <c r="D23" s="56"/>
      <c r="E23" s="19">
        <f>SUM(E20:E22)</f>
        <v>141</v>
      </c>
      <c r="F23" s="19">
        <f>SUM(F20:F22)</f>
        <v>21</v>
      </c>
      <c r="G23" s="19">
        <f>SUM(G20:G22)</f>
        <v>108</v>
      </c>
      <c r="H23" s="19">
        <f>SUM(H20:H22)</f>
        <v>107</v>
      </c>
      <c r="I23" s="19">
        <f>SUM(I20:I22)</f>
        <v>522</v>
      </c>
      <c r="J23" s="1"/>
      <c r="K23" s="57">
        <f>PRODUCT((F23+G23)/E23)</f>
        <v>0.91489361702127658</v>
      </c>
      <c r="L23" s="57">
        <f>PRODUCT(H23/E23)</f>
        <v>0.75886524822695034</v>
      </c>
      <c r="M23" s="57">
        <f>PRODUCT(I23/E23)</f>
        <v>3.7021276595744679</v>
      </c>
      <c r="N23" s="32">
        <f>PRODUCT(I23/O23)</f>
        <v>0.56172164089270105</v>
      </c>
      <c r="O23" s="25">
        <f>SUM(O20:O22)</f>
        <v>929.28589892037189</v>
      </c>
      <c r="P23" s="84" t="s">
        <v>61</v>
      </c>
      <c r="Q23" s="85"/>
      <c r="R23" s="85"/>
      <c r="S23" s="86" t="s">
        <v>69</v>
      </c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7" t="s">
        <v>68</v>
      </c>
      <c r="AE23" s="86"/>
      <c r="AF23" s="88" t="s">
        <v>70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35</v>
      </c>
      <c r="C25" s="1"/>
      <c r="D25" s="1" t="s">
        <v>55</v>
      </c>
      <c r="E25" s="38"/>
      <c r="F25" s="38"/>
      <c r="G25" s="1"/>
      <c r="H25" s="1"/>
      <c r="I25" s="1"/>
      <c r="J25" s="1"/>
      <c r="K25" s="1"/>
      <c r="L25" s="1"/>
      <c r="M25" s="1"/>
      <c r="N25" s="38"/>
      <c r="O25" s="25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64</v>
      </c>
      <c r="E26" s="38"/>
      <c r="F26" s="38"/>
      <c r="G26" s="1"/>
      <c r="H26" s="1"/>
      <c r="I26" s="1"/>
      <c r="J26" s="1"/>
      <c r="K26" s="1"/>
      <c r="L26" s="1"/>
      <c r="M26" s="1"/>
      <c r="N26" s="38"/>
      <c r="O26" s="25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 t="s">
        <v>51</v>
      </c>
      <c r="E27" s="38"/>
      <c r="F27" s="38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 t="s">
        <v>53</v>
      </c>
      <c r="E28" s="38"/>
      <c r="F28" s="38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38"/>
      <c r="C29" s="38"/>
      <c r="D29" s="1" t="s">
        <v>52</v>
      </c>
      <c r="E29" s="38"/>
      <c r="F29" s="38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0"/>
      <c r="N30" s="38"/>
      <c r="O30" s="25"/>
      <c r="P30" s="1"/>
      <c r="Q30" s="38"/>
      <c r="R30" s="1"/>
      <c r="S30" s="1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8"/>
      <c r="W32" s="58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8"/>
      <c r="W33" s="58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8"/>
      <c r="W34" s="58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8"/>
      <c r="R35" s="1"/>
      <c r="S35" s="1"/>
      <c r="T35" s="25"/>
      <c r="U35" s="25"/>
      <c r="V35" s="58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9"/>
      <c r="AI35" s="59"/>
      <c r="AJ35" s="59"/>
      <c r="AK35" s="59"/>
      <c r="AL35" s="5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60"/>
      <c r="N36" s="35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9"/>
      <c r="AI36" s="59"/>
      <c r="AJ36" s="59"/>
      <c r="AK36" s="59"/>
      <c r="AL36" s="59"/>
    </row>
    <row r="37" spans="1:38" ht="15" customHeight="1" x14ac:dyDescent="0.25">
      <c r="A37" s="6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25"/>
      <c r="U37" s="25"/>
      <c r="V37" s="58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6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25"/>
      <c r="U38" s="25"/>
      <c r="V38" s="58"/>
      <c r="W38" s="58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8"/>
      <c r="W39" s="58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8"/>
      <c r="W40" s="58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8"/>
      <c r="W41" s="58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8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8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8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8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8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3.28515625" style="123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123" customWidth="1"/>
    <col min="12" max="12" width="6.28515625" style="123" customWidth="1"/>
    <col min="13" max="16" width="4.7109375" style="123" customWidth="1"/>
    <col min="17" max="21" width="6.7109375" style="143" customWidth="1"/>
    <col min="22" max="22" width="11" style="123" customWidth="1"/>
    <col min="23" max="23" width="24.140625" style="124" customWidth="1"/>
    <col min="24" max="24" width="9.42578125" style="123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5" t="s">
        <v>95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36"/>
      <c r="R1" s="136"/>
      <c r="S1" s="136"/>
      <c r="T1" s="136"/>
      <c r="U1" s="136"/>
      <c r="V1" s="72"/>
      <c r="W1" s="91"/>
      <c r="X1" s="65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36</v>
      </c>
      <c r="C2" s="4" t="s">
        <v>37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37"/>
      <c r="R2" s="137"/>
      <c r="S2" s="137"/>
      <c r="T2" s="137"/>
      <c r="U2" s="137"/>
      <c r="V2" s="12"/>
      <c r="W2" s="93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96</v>
      </c>
      <c r="C3" s="23" t="s">
        <v>71</v>
      </c>
      <c r="D3" s="96" t="s">
        <v>72</v>
      </c>
      <c r="E3" s="97" t="s">
        <v>1</v>
      </c>
      <c r="F3" s="25"/>
      <c r="G3" s="98" t="s">
        <v>73</v>
      </c>
      <c r="H3" s="99" t="s">
        <v>74</v>
      </c>
      <c r="I3" s="99" t="s">
        <v>31</v>
      </c>
      <c r="J3" s="18" t="s">
        <v>75</v>
      </c>
      <c r="K3" s="100" t="s">
        <v>76</v>
      </c>
      <c r="L3" s="100" t="s">
        <v>77</v>
      </c>
      <c r="M3" s="98" t="s">
        <v>78</v>
      </c>
      <c r="N3" s="98" t="s">
        <v>30</v>
      </c>
      <c r="O3" s="99" t="s">
        <v>79</v>
      </c>
      <c r="P3" s="98" t="s">
        <v>74</v>
      </c>
      <c r="Q3" s="138" t="s">
        <v>3</v>
      </c>
      <c r="R3" s="138">
        <v>1</v>
      </c>
      <c r="S3" s="138">
        <v>2</v>
      </c>
      <c r="T3" s="138">
        <v>3</v>
      </c>
      <c r="U3" s="138" t="s">
        <v>80</v>
      </c>
      <c r="V3" s="18" t="s">
        <v>21</v>
      </c>
      <c r="W3" s="17" t="s">
        <v>81</v>
      </c>
      <c r="X3" s="17" t="s">
        <v>82</v>
      </c>
      <c r="Y3" s="92"/>
      <c r="Z3" s="92"/>
      <c r="AA3" s="92"/>
      <c r="AB3" s="92"/>
      <c r="AC3" s="92"/>
      <c r="AD3" s="92"/>
    </row>
    <row r="4" spans="1:30" x14ac:dyDescent="0.25">
      <c r="A4" s="126"/>
      <c r="B4" s="144" t="s">
        <v>98</v>
      </c>
      <c r="C4" s="127" t="s">
        <v>84</v>
      </c>
      <c r="D4" s="128" t="s">
        <v>85</v>
      </c>
      <c r="E4" s="129" t="s">
        <v>33</v>
      </c>
      <c r="F4" s="145"/>
      <c r="G4" s="130"/>
      <c r="H4" s="131"/>
      <c r="I4" s="130">
        <v>1</v>
      </c>
      <c r="J4" s="132" t="s">
        <v>86</v>
      </c>
      <c r="K4" s="132">
        <v>5</v>
      </c>
      <c r="L4" s="132"/>
      <c r="M4" s="132">
        <v>1</v>
      </c>
      <c r="N4" s="130"/>
      <c r="O4" s="131"/>
      <c r="P4" s="130"/>
      <c r="Q4" s="139" t="s">
        <v>99</v>
      </c>
      <c r="R4" s="139"/>
      <c r="S4" s="139"/>
      <c r="T4" s="139"/>
      <c r="U4" s="139"/>
      <c r="V4" s="134" t="s">
        <v>87</v>
      </c>
      <c r="W4" s="127" t="s">
        <v>88</v>
      </c>
      <c r="X4" s="133" t="s">
        <v>89</v>
      </c>
      <c r="Y4" s="92"/>
      <c r="Z4" s="92"/>
      <c r="AA4" s="92"/>
      <c r="AB4" s="92"/>
      <c r="AC4" s="92"/>
      <c r="AD4" s="92"/>
    </row>
    <row r="5" spans="1:30" x14ac:dyDescent="0.25">
      <c r="A5" s="126"/>
      <c r="B5" s="144" t="s">
        <v>90</v>
      </c>
      <c r="C5" s="127" t="s">
        <v>91</v>
      </c>
      <c r="D5" s="128" t="s">
        <v>85</v>
      </c>
      <c r="E5" s="129" t="s">
        <v>33</v>
      </c>
      <c r="F5" s="145"/>
      <c r="G5" s="130">
        <v>1</v>
      </c>
      <c r="H5" s="131"/>
      <c r="I5" s="130"/>
      <c r="J5" s="132"/>
      <c r="K5" s="132" t="s">
        <v>97</v>
      </c>
      <c r="L5" s="132"/>
      <c r="M5" s="132">
        <v>1</v>
      </c>
      <c r="N5" s="130"/>
      <c r="O5" s="131"/>
      <c r="P5" s="130">
        <v>1</v>
      </c>
      <c r="Q5" s="139" t="s">
        <v>100</v>
      </c>
      <c r="R5" s="139" t="s">
        <v>101</v>
      </c>
      <c r="S5" s="139" t="s">
        <v>102</v>
      </c>
      <c r="T5" s="139" t="s">
        <v>103</v>
      </c>
      <c r="U5" s="139"/>
      <c r="V5" s="134">
        <v>0.7142857142857143</v>
      </c>
      <c r="W5" s="127" t="s">
        <v>92</v>
      </c>
      <c r="X5" s="133" t="s">
        <v>93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01"/>
      <c r="F6" s="102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/>
      <c r="P6" s="19">
        <f t="shared" si="0"/>
        <v>1</v>
      </c>
      <c r="Q6" s="104" t="s">
        <v>100</v>
      </c>
      <c r="R6" s="104" t="s">
        <v>101</v>
      </c>
      <c r="S6" s="104" t="s">
        <v>102</v>
      </c>
      <c r="T6" s="104" t="s">
        <v>103</v>
      </c>
      <c r="U6" s="104"/>
      <c r="V6" s="32">
        <v>0.7142857142857143</v>
      </c>
      <c r="W6" s="103"/>
      <c r="X6" s="104"/>
      <c r="Y6" s="92"/>
      <c r="Z6" s="92"/>
      <c r="AA6" s="92"/>
      <c r="AB6" s="92"/>
      <c r="AC6" s="92"/>
      <c r="AD6" s="92"/>
    </row>
    <row r="7" spans="1:30" x14ac:dyDescent="0.25">
      <c r="A7" s="24"/>
      <c r="B7" s="105" t="s">
        <v>83</v>
      </c>
      <c r="C7" s="106" t="s">
        <v>94</v>
      </c>
      <c r="D7" s="107"/>
      <c r="E7" s="108"/>
      <c r="F7" s="109"/>
      <c r="G7" s="110"/>
      <c r="H7" s="110"/>
      <c r="I7" s="110"/>
      <c r="J7" s="111"/>
      <c r="K7" s="111"/>
      <c r="L7" s="111"/>
      <c r="M7" s="110"/>
      <c r="N7" s="110"/>
      <c r="O7" s="110"/>
      <c r="P7" s="110"/>
      <c r="Q7" s="140"/>
      <c r="R7" s="140"/>
      <c r="S7" s="140"/>
      <c r="T7" s="140"/>
      <c r="U7" s="140"/>
      <c r="V7" s="110"/>
      <c r="W7" s="107"/>
      <c r="X7" s="112"/>
      <c r="Y7" s="92"/>
      <c r="Z7" s="92"/>
      <c r="AA7" s="92"/>
      <c r="AB7" s="92"/>
      <c r="AC7" s="92"/>
      <c r="AD7" s="92"/>
    </row>
    <row r="8" spans="1:30" x14ac:dyDescent="0.25">
      <c r="A8" s="24"/>
      <c r="B8" s="113"/>
      <c r="C8" s="114"/>
      <c r="D8" s="114"/>
      <c r="E8" s="115"/>
      <c r="F8" s="115"/>
      <c r="G8" s="116"/>
      <c r="H8" s="117"/>
      <c r="I8" s="115"/>
      <c r="J8" s="117"/>
      <c r="K8" s="117"/>
      <c r="L8" s="117"/>
      <c r="M8" s="117"/>
      <c r="N8" s="117"/>
      <c r="O8" s="117"/>
      <c r="P8" s="117"/>
      <c r="Q8" s="141"/>
      <c r="R8" s="141"/>
      <c r="S8" s="141"/>
      <c r="T8" s="141"/>
      <c r="U8" s="141"/>
      <c r="V8" s="117"/>
      <c r="W8" s="117"/>
      <c r="X8" s="118"/>
      <c r="Y8" s="92"/>
      <c r="Z8" s="92"/>
      <c r="AA8" s="92"/>
      <c r="AB8" s="92"/>
      <c r="AC8" s="92"/>
      <c r="AD8" s="92"/>
    </row>
    <row r="9" spans="1:30" x14ac:dyDescent="0.25">
      <c r="A9" s="24"/>
      <c r="B9" s="119"/>
      <c r="C9" s="1"/>
      <c r="D9" s="119"/>
      <c r="E9" s="120"/>
      <c r="G9" s="1"/>
      <c r="H9" s="38"/>
      <c r="I9" s="1"/>
      <c r="J9" s="25"/>
      <c r="K9" s="25"/>
      <c r="L9" s="25"/>
      <c r="M9" s="1"/>
      <c r="N9" s="1"/>
      <c r="O9" s="1"/>
      <c r="P9" s="1"/>
      <c r="Q9" s="142"/>
      <c r="R9" s="142"/>
      <c r="S9" s="142"/>
      <c r="T9" s="142"/>
      <c r="U9" s="142"/>
      <c r="V9" s="1"/>
      <c r="W9" s="119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19"/>
      <c r="C10" s="1"/>
      <c r="D10" s="119"/>
      <c r="E10" s="12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42"/>
      <c r="R10" s="142"/>
      <c r="S10" s="142"/>
      <c r="T10" s="142"/>
      <c r="U10" s="142"/>
      <c r="V10" s="1"/>
      <c r="W10" s="119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19"/>
      <c r="C11" s="1"/>
      <c r="D11" s="119"/>
      <c r="E11" s="12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42"/>
      <c r="R11" s="142"/>
      <c r="S11" s="142"/>
      <c r="T11" s="142"/>
      <c r="U11" s="142"/>
      <c r="V11" s="1"/>
      <c r="W11" s="119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19"/>
      <c r="C12" s="1"/>
      <c r="D12" s="119"/>
      <c r="E12" s="12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2"/>
      <c r="R12" s="142"/>
      <c r="S12" s="142"/>
      <c r="T12" s="142"/>
      <c r="U12" s="142"/>
      <c r="V12" s="1"/>
      <c r="W12" s="119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19"/>
      <c r="C13" s="1"/>
      <c r="D13" s="119"/>
      <c r="E13" s="12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2"/>
      <c r="R13" s="142"/>
      <c r="S13" s="142"/>
      <c r="T13" s="142"/>
      <c r="U13" s="142"/>
      <c r="V13" s="1"/>
      <c r="W13" s="119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19"/>
      <c r="C14" s="1"/>
      <c r="D14" s="119"/>
      <c r="E14" s="12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2"/>
      <c r="R14" s="142"/>
      <c r="S14" s="142"/>
      <c r="T14" s="142"/>
      <c r="U14" s="142"/>
      <c r="V14" s="1"/>
      <c r="W14" s="119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19"/>
      <c r="C15" s="1"/>
      <c r="D15" s="119"/>
      <c r="E15" s="12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2"/>
      <c r="R15" s="142"/>
      <c r="S15" s="142"/>
      <c r="T15" s="142"/>
      <c r="U15" s="142"/>
      <c r="V15" s="1"/>
      <c r="W15" s="119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19"/>
      <c r="C16" s="1"/>
      <c r="D16" s="119"/>
      <c r="E16" s="12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19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19"/>
      <c r="C17" s="1"/>
      <c r="D17" s="119"/>
      <c r="E17" s="12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19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19"/>
      <c r="C18" s="1"/>
      <c r="D18" s="119"/>
      <c r="E18" s="12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19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19"/>
      <c r="C19" s="1"/>
      <c r="D19" s="119"/>
      <c r="E19" s="12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19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19"/>
      <c r="C20" s="1"/>
      <c r="D20" s="119"/>
      <c r="E20" s="12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19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19"/>
      <c r="C21" s="1"/>
      <c r="D21" s="119"/>
      <c r="E21" s="12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19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19"/>
      <c r="C22" s="1"/>
      <c r="D22" s="119"/>
      <c r="E22" s="12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19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19"/>
      <c r="C23" s="1"/>
      <c r="D23" s="119"/>
      <c r="E23" s="12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19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19"/>
      <c r="C24" s="1"/>
      <c r="D24" s="119"/>
      <c r="E24" s="12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19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19"/>
      <c r="C25" s="1"/>
      <c r="D25" s="119"/>
      <c r="E25" s="12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19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19"/>
      <c r="C26" s="1"/>
      <c r="D26" s="119"/>
      <c r="E26" s="12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19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19"/>
      <c r="C27" s="1"/>
      <c r="D27" s="119"/>
      <c r="E27" s="12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19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19"/>
      <c r="C28" s="1"/>
      <c r="D28" s="119"/>
      <c r="E28" s="12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19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19"/>
      <c r="C29" s="1"/>
      <c r="D29" s="119"/>
      <c r="E29" s="12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19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19"/>
      <c r="C30" s="1"/>
      <c r="D30" s="119"/>
      <c r="E30" s="12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19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19"/>
      <c r="C31" s="1"/>
      <c r="D31" s="119"/>
      <c r="E31" s="12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19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19"/>
      <c r="C32" s="1"/>
      <c r="D32" s="119"/>
      <c r="E32" s="12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19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9"/>
      <c r="C33" s="1"/>
      <c r="D33" s="119"/>
      <c r="E33" s="12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19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9"/>
      <c r="C34" s="1"/>
      <c r="D34" s="119"/>
      <c r="E34" s="12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19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9"/>
      <c r="C35" s="1"/>
      <c r="D35" s="119"/>
      <c r="E35" s="12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2"/>
      <c r="R35" s="142"/>
      <c r="S35" s="142"/>
      <c r="T35" s="142"/>
      <c r="U35" s="142"/>
      <c r="V35" s="1"/>
      <c r="W35" s="119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9"/>
      <c r="C36" s="1"/>
      <c r="D36" s="119"/>
      <c r="E36" s="12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2"/>
      <c r="R36" s="142"/>
      <c r="S36" s="142"/>
      <c r="T36" s="142"/>
      <c r="U36" s="142"/>
      <c r="V36" s="1"/>
      <c r="W36" s="119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9"/>
      <c r="C37" s="1"/>
      <c r="D37" s="119"/>
      <c r="E37" s="12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2"/>
      <c r="R37" s="142"/>
      <c r="S37" s="142"/>
      <c r="T37" s="142"/>
      <c r="U37" s="142"/>
      <c r="V37" s="1"/>
      <c r="W37" s="119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9"/>
      <c r="C38" s="1"/>
      <c r="D38" s="119"/>
      <c r="E38" s="12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2"/>
      <c r="R38" s="142"/>
      <c r="S38" s="142"/>
      <c r="T38" s="142"/>
      <c r="U38" s="142"/>
      <c r="V38" s="1"/>
      <c r="W38" s="119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9"/>
      <c r="C39" s="1"/>
      <c r="D39" s="119"/>
      <c r="E39" s="12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2"/>
      <c r="R39" s="142"/>
      <c r="S39" s="142"/>
      <c r="T39" s="142"/>
      <c r="U39" s="142"/>
      <c r="V39" s="1"/>
      <c r="W39" s="119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9"/>
      <c r="C40" s="1"/>
      <c r="D40" s="119"/>
      <c r="E40" s="12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2"/>
      <c r="R40" s="142"/>
      <c r="S40" s="142"/>
      <c r="T40" s="142"/>
      <c r="U40" s="142"/>
      <c r="V40" s="1"/>
      <c r="W40" s="119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9"/>
      <c r="C41" s="1"/>
      <c r="D41" s="119"/>
      <c r="E41" s="12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2"/>
      <c r="R41" s="142"/>
      <c r="S41" s="142"/>
      <c r="T41" s="142"/>
      <c r="U41" s="142"/>
      <c r="V41" s="1"/>
      <c r="W41" s="119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9"/>
      <c r="C42" s="1"/>
      <c r="D42" s="119"/>
      <c r="E42" s="12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2"/>
      <c r="R42" s="142"/>
      <c r="S42" s="142"/>
      <c r="T42" s="142"/>
      <c r="U42" s="142"/>
      <c r="V42" s="1"/>
      <c r="W42" s="119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9"/>
      <c r="C43" s="1"/>
      <c r="D43" s="119"/>
      <c r="E43" s="12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2"/>
      <c r="R43" s="142"/>
      <c r="S43" s="142"/>
      <c r="T43" s="142"/>
      <c r="U43" s="142"/>
      <c r="V43" s="1"/>
      <c r="W43" s="119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9"/>
      <c r="C44" s="1"/>
      <c r="D44" s="119"/>
      <c r="E44" s="12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2"/>
      <c r="R44" s="142"/>
      <c r="S44" s="142"/>
      <c r="T44" s="142"/>
      <c r="U44" s="142"/>
      <c r="V44" s="1"/>
      <c r="W44" s="119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9"/>
      <c r="C45" s="1"/>
      <c r="D45" s="119"/>
      <c r="E45" s="12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2"/>
      <c r="R45" s="142"/>
      <c r="S45" s="142"/>
      <c r="T45" s="142"/>
      <c r="U45" s="142"/>
      <c r="V45" s="1"/>
      <c r="W45" s="119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9"/>
      <c r="C46" s="1"/>
      <c r="D46" s="119"/>
      <c r="E46" s="12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2"/>
      <c r="R46" s="142"/>
      <c r="S46" s="142"/>
      <c r="T46" s="142"/>
      <c r="U46" s="142"/>
      <c r="V46" s="1"/>
      <c r="W46" s="119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9"/>
      <c r="C47" s="1"/>
      <c r="D47" s="119"/>
      <c r="E47" s="12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2"/>
      <c r="R47" s="142"/>
      <c r="S47" s="142"/>
      <c r="T47" s="142"/>
      <c r="U47" s="142"/>
      <c r="V47" s="1"/>
      <c r="W47" s="119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9"/>
      <c r="C48" s="1"/>
      <c r="D48" s="119"/>
      <c r="E48" s="12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2"/>
      <c r="R48" s="142"/>
      <c r="S48" s="142"/>
      <c r="T48" s="142"/>
      <c r="U48" s="142"/>
      <c r="V48" s="1"/>
      <c r="W48" s="119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9"/>
      <c r="C49" s="1"/>
      <c r="D49" s="119"/>
      <c r="E49" s="12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2"/>
      <c r="R49" s="142"/>
      <c r="S49" s="142"/>
      <c r="T49" s="142"/>
      <c r="U49" s="142"/>
      <c r="V49" s="1"/>
      <c r="W49" s="119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9"/>
      <c r="C50" s="1"/>
      <c r="D50" s="119"/>
      <c r="E50" s="12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2"/>
      <c r="R50" s="142"/>
      <c r="S50" s="142"/>
      <c r="T50" s="142"/>
      <c r="U50" s="142"/>
      <c r="V50" s="1"/>
      <c r="W50" s="119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9"/>
      <c r="C51" s="1"/>
      <c r="D51" s="119"/>
      <c r="E51" s="12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2"/>
      <c r="R51" s="142"/>
      <c r="S51" s="142"/>
      <c r="T51" s="142"/>
      <c r="U51" s="142"/>
      <c r="V51" s="1"/>
      <c r="W51" s="119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9"/>
      <c r="C52" s="1"/>
      <c r="D52" s="119"/>
      <c r="E52" s="12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2"/>
      <c r="R52" s="142"/>
      <c r="S52" s="142"/>
      <c r="T52" s="142"/>
      <c r="U52" s="142"/>
      <c r="V52" s="1"/>
      <c r="W52" s="119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9"/>
      <c r="C53" s="1"/>
      <c r="D53" s="119"/>
      <c r="E53" s="12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2"/>
      <c r="R53" s="142"/>
      <c r="S53" s="142"/>
      <c r="T53" s="142"/>
      <c r="U53" s="142"/>
      <c r="V53" s="1"/>
      <c r="W53" s="119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9"/>
      <c r="C54" s="1"/>
      <c r="D54" s="119"/>
      <c r="E54" s="12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2"/>
      <c r="R54" s="142"/>
      <c r="S54" s="142"/>
      <c r="T54" s="142"/>
      <c r="U54" s="142"/>
      <c r="V54" s="1"/>
      <c r="W54" s="119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9"/>
      <c r="C55" s="1"/>
      <c r="D55" s="119"/>
      <c r="E55" s="12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2"/>
      <c r="R55" s="142"/>
      <c r="S55" s="142"/>
      <c r="T55" s="142"/>
      <c r="U55" s="142"/>
      <c r="V55" s="1"/>
      <c r="W55" s="119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9"/>
      <c r="C56" s="1"/>
      <c r="D56" s="119"/>
      <c r="E56" s="12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2"/>
      <c r="R56" s="142"/>
      <c r="S56" s="142"/>
      <c r="T56" s="142"/>
      <c r="U56" s="142"/>
      <c r="V56" s="1"/>
      <c r="W56" s="119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9"/>
      <c r="C57" s="1"/>
      <c r="D57" s="119"/>
      <c r="E57" s="12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2"/>
      <c r="R57" s="142"/>
      <c r="S57" s="142"/>
      <c r="T57" s="142"/>
      <c r="U57" s="142"/>
      <c r="V57" s="1"/>
      <c r="W57" s="119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9"/>
      <c r="C58" s="1"/>
      <c r="D58" s="119"/>
      <c r="E58" s="12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2"/>
      <c r="R58" s="142"/>
      <c r="S58" s="142"/>
      <c r="T58" s="142"/>
      <c r="U58" s="142"/>
      <c r="V58" s="1"/>
      <c r="W58" s="119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9"/>
      <c r="C59" s="1"/>
      <c r="D59" s="119"/>
      <c r="E59" s="12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2"/>
      <c r="R59" s="142"/>
      <c r="S59" s="142"/>
      <c r="T59" s="142"/>
      <c r="U59" s="142"/>
      <c r="V59" s="1"/>
      <c r="W59" s="119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9"/>
      <c r="C60" s="1"/>
      <c r="D60" s="119"/>
      <c r="E60" s="12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2"/>
      <c r="R60" s="142"/>
      <c r="S60" s="142"/>
      <c r="T60" s="142"/>
      <c r="U60" s="142"/>
      <c r="V60" s="1"/>
      <c r="W60" s="119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9"/>
      <c r="C61" s="1"/>
      <c r="D61" s="119"/>
      <c r="E61" s="12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2"/>
      <c r="R61" s="142"/>
      <c r="S61" s="142"/>
      <c r="T61" s="142"/>
      <c r="U61" s="142"/>
      <c r="V61" s="1"/>
      <c r="W61" s="119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9"/>
      <c r="C62" s="1"/>
      <c r="D62" s="119"/>
      <c r="E62" s="12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2"/>
      <c r="R62" s="142"/>
      <c r="S62" s="142"/>
      <c r="T62" s="142"/>
      <c r="U62" s="142"/>
      <c r="V62" s="1"/>
      <c r="W62" s="119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9"/>
      <c r="C63" s="1"/>
      <c r="D63" s="119"/>
      <c r="E63" s="12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2"/>
      <c r="R63" s="142"/>
      <c r="S63" s="142"/>
      <c r="T63" s="142"/>
      <c r="U63" s="142"/>
      <c r="V63" s="1"/>
      <c r="W63" s="119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9"/>
      <c r="C64" s="1"/>
      <c r="D64" s="119"/>
      <c r="E64" s="12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2"/>
      <c r="R64" s="142"/>
      <c r="S64" s="142"/>
      <c r="T64" s="142"/>
      <c r="U64" s="142"/>
      <c r="V64" s="1"/>
      <c r="W64" s="119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9"/>
      <c r="C65" s="1"/>
      <c r="D65" s="119"/>
      <c r="E65" s="12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2"/>
      <c r="R65" s="142"/>
      <c r="S65" s="142"/>
      <c r="T65" s="142"/>
      <c r="U65" s="142"/>
      <c r="V65" s="1"/>
      <c r="W65" s="119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9"/>
      <c r="C66" s="1"/>
      <c r="D66" s="119"/>
      <c r="E66" s="12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2"/>
      <c r="R66" s="142"/>
      <c r="S66" s="142"/>
      <c r="T66" s="142"/>
      <c r="U66" s="142"/>
      <c r="V66" s="1"/>
      <c r="W66" s="119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9"/>
      <c r="C67" s="1"/>
      <c r="D67" s="119"/>
      <c r="E67" s="12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2"/>
      <c r="R67" s="142"/>
      <c r="S67" s="142"/>
      <c r="T67" s="142"/>
      <c r="U67" s="142"/>
      <c r="V67" s="1"/>
      <c r="W67" s="119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9"/>
      <c r="C68" s="1"/>
      <c r="D68" s="119"/>
      <c r="E68" s="12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2"/>
      <c r="R68" s="142"/>
      <c r="S68" s="142"/>
      <c r="T68" s="142"/>
      <c r="U68" s="142"/>
      <c r="V68" s="1"/>
      <c r="W68" s="119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9"/>
      <c r="C69" s="1"/>
      <c r="D69" s="119"/>
      <c r="E69" s="12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2"/>
      <c r="R69" s="142"/>
      <c r="S69" s="142"/>
      <c r="T69" s="142"/>
      <c r="U69" s="142"/>
      <c r="V69" s="1"/>
      <c r="W69" s="119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9"/>
      <c r="C70" s="1"/>
      <c r="D70" s="119"/>
      <c r="E70" s="12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2"/>
      <c r="R70" s="142"/>
      <c r="S70" s="142"/>
      <c r="T70" s="142"/>
      <c r="U70" s="142"/>
      <c r="V70" s="1"/>
      <c r="W70" s="119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9"/>
      <c r="C71" s="1"/>
      <c r="D71" s="119"/>
      <c r="E71" s="12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2"/>
      <c r="R71" s="142"/>
      <c r="S71" s="142"/>
      <c r="T71" s="142"/>
      <c r="U71" s="142"/>
      <c r="V71" s="1"/>
      <c r="W71" s="119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9"/>
      <c r="C72" s="1"/>
      <c r="D72" s="119"/>
      <c r="E72" s="12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2"/>
      <c r="R72" s="142"/>
      <c r="S72" s="142"/>
      <c r="T72" s="142"/>
      <c r="U72" s="142"/>
      <c r="V72" s="1"/>
      <c r="W72" s="119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9"/>
      <c r="C73" s="1"/>
      <c r="D73" s="119"/>
      <c r="E73" s="12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2"/>
      <c r="R73" s="142"/>
      <c r="S73" s="142"/>
      <c r="T73" s="142"/>
      <c r="U73" s="142"/>
      <c r="V73" s="1"/>
      <c r="W73" s="119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9"/>
      <c r="C74" s="1"/>
      <c r="D74" s="119"/>
      <c r="E74" s="12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2"/>
      <c r="R74" s="142"/>
      <c r="S74" s="142"/>
      <c r="T74" s="142"/>
      <c r="U74" s="142"/>
      <c r="V74" s="1"/>
      <c r="W74" s="119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9"/>
      <c r="C75" s="1"/>
      <c r="D75" s="119"/>
      <c r="E75" s="12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2"/>
      <c r="R75" s="142"/>
      <c r="S75" s="142"/>
      <c r="T75" s="142"/>
      <c r="U75" s="142"/>
      <c r="V75" s="1"/>
      <c r="W75" s="119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9"/>
      <c r="C76" s="1"/>
      <c r="D76" s="119"/>
      <c r="E76" s="12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2"/>
      <c r="R76" s="142"/>
      <c r="S76" s="142"/>
      <c r="T76" s="142"/>
      <c r="U76" s="142"/>
      <c r="V76" s="1"/>
      <c r="W76" s="119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9"/>
      <c r="C77" s="1"/>
      <c r="D77" s="119"/>
      <c r="E77" s="12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2"/>
      <c r="R77" s="142"/>
      <c r="S77" s="142"/>
      <c r="T77" s="142"/>
      <c r="U77" s="142"/>
      <c r="V77" s="1"/>
      <c r="W77" s="119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9"/>
      <c r="C78" s="1"/>
      <c r="D78" s="119"/>
      <c r="E78" s="12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2"/>
      <c r="R78" s="142"/>
      <c r="S78" s="142"/>
      <c r="T78" s="142"/>
      <c r="U78" s="142"/>
      <c r="V78" s="1"/>
      <c r="W78" s="119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9"/>
      <c r="C79" s="1"/>
      <c r="D79" s="119"/>
      <c r="E79" s="12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2"/>
      <c r="R79" s="142"/>
      <c r="S79" s="142"/>
      <c r="T79" s="142"/>
      <c r="U79" s="142"/>
      <c r="V79" s="1"/>
      <c r="W79" s="119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9"/>
      <c r="C80" s="1"/>
      <c r="D80" s="119"/>
      <c r="E80" s="12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2"/>
      <c r="R80" s="142"/>
      <c r="S80" s="142"/>
      <c r="T80" s="142"/>
      <c r="U80" s="142"/>
      <c r="V80" s="1"/>
      <c r="W80" s="119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9"/>
      <c r="C81" s="1"/>
      <c r="D81" s="119"/>
      <c r="E81" s="12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2"/>
      <c r="R81" s="142"/>
      <c r="S81" s="142"/>
      <c r="T81" s="142"/>
      <c r="U81" s="142"/>
      <c r="V81" s="1"/>
      <c r="W81" s="119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9"/>
      <c r="C82" s="1"/>
      <c r="D82" s="119"/>
      <c r="E82" s="12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2"/>
      <c r="R82" s="142"/>
      <c r="S82" s="142"/>
      <c r="T82" s="142"/>
      <c r="U82" s="142"/>
      <c r="V82" s="1"/>
      <c r="W82" s="119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19"/>
      <c r="C83" s="1"/>
      <c r="D83" s="119"/>
      <c r="E83" s="12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2"/>
      <c r="R83" s="142"/>
      <c r="S83" s="142"/>
      <c r="T83" s="142"/>
      <c r="U83" s="142"/>
      <c r="V83" s="1"/>
      <c r="W83" s="119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19"/>
      <c r="C84" s="1"/>
      <c r="D84" s="119"/>
      <c r="E84" s="12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2"/>
      <c r="R84" s="142"/>
      <c r="S84" s="142"/>
      <c r="T84" s="142"/>
      <c r="U84" s="142"/>
      <c r="V84" s="1"/>
      <c r="W84" s="119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19"/>
      <c r="C85" s="1"/>
      <c r="D85" s="119"/>
      <c r="E85" s="12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2"/>
      <c r="R85" s="142"/>
      <c r="S85" s="142"/>
      <c r="T85" s="142"/>
      <c r="U85" s="142"/>
      <c r="V85" s="1"/>
      <c r="W85" s="119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19"/>
      <c r="C86" s="1"/>
      <c r="D86" s="119"/>
      <c r="E86" s="120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2"/>
      <c r="R86" s="142"/>
      <c r="S86" s="142"/>
      <c r="T86" s="142"/>
      <c r="U86" s="142"/>
      <c r="V86" s="1"/>
      <c r="W86" s="119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19"/>
      <c r="C87" s="1"/>
      <c r="D87" s="119"/>
      <c r="E87" s="120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2"/>
      <c r="R87" s="142"/>
      <c r="S87" s="142"/>
      <c r="T87" s="142"/>
      <c r="U87" s="142"/>
      <c r="V87" s="1"/>
      <c r="W87" s="119"/>
      <c r="X87" s="1"/>
      <c r="Y87" s="92"/>
      <c r="Z87" s="92"/>
      <c r="AA87" s="92"/>
      <c r="AB87" s="92"/>
      <c r="AC87" s="92"/>
      <c r="AD8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2019-01-25T23:23:02Z</dcterms:modified>
</cp:coreProperties>
</file>