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G6" i="2" l="1"/>
  <c r="O10" i="1" l="1"/>
  <c r="O9" i="1"/>
  <c r="O8" i="1"/>
  <c r="O7" i="1"/>
  <c r="M10" i="1"/>
  <c r="M9" i="1"/>
  <c r="M8" i="1"/>
  <c r="M7" i="1"/>
  <c r="AE17" i="1"/>
  <c r="AD17" i="1"/>
  <c r="AC17" i="1"/>
  <c r="AB17" i="1"/>
  <c r="AA17" i="1"/>
  <c r="Z17" i="1"/>
  <c r="Y17" i="1"/>
  <c r="X17" i="1"/>
  <c r="W17" i="1"/>
  <c r="V17" i="1"/>
  <c r="U17" i="1"/>
  <c r="T17" i="1"/>
  <c r="I22" i="1"/>
  <c r="S17" i="1"/>
  <c r="H22" i="1" s="1"/>
  <c r="R17" i="1"/>
  <c r="G22" i="1" s="1"/>
  <c r="Q17" i="1"/>
  <c r="F22" i="1" s="1"/>
  <c r="P17" i="1"/>
  <c r="E22" i="1" s="1"/>
  <c r="L17" i="1"/>
  <c r="K17" i="1"/>
  <c r="J17" i="1"/>
  <c r="I17" i="1"/>
  <c r="I21" i="1"/>
  <c r="I24" i="1" s="1"/>
  <c r="H17" i="1"/>
  <c r="H21" i="1"/>
  <c r="G17" i="1"/>
  <c r="G21" i="1"/>
  <c r="F17" i="1"/>
  <c r="F21" i="1" s="1"/>
  <c r="E17" i="1"/>
  <c r="E21" i="1" s="1"/>
  <c r="D18" i="1"/>
  <c r="K22" i="1" l="1"/>
  <c r="G24" i="1"/>
  <c r="M22" i="1"/>
  <c r="N22" i="1"/>
  <c r="M17" i="1"/>
  <c r="O17" i="1"/>
  <c r="E24" i="1"/>
  <c r="M24" i="1" s="1"/>
  <c r="M21" i="1"/>
  <c r="L21" i="1"/>
  <c r="K21" i="1"/>
  <c r="F24" i="1"/>
  <c r="L22" i="1"/>
  <c r="H24" i="1"/>
  <c r="O21" i="1"/>
  <c r="O24" i="1" s="1"/>
  <c r="N24" i="1" s="1"/>
  <c r="N17" i="1"/>
  <c r="N21" i="1" s="1"/>
  <c r="L24" i="1" l="1"/>
  <c r="K24" i="1"/>
</calcChain>
</file>

<file path=xl/sharedStrings.xml><?xml version="1.0" encoding="utf-8"?>
<sst xmlns="http://schemas.openxmlformats.org/spreadsheetml/2006/main" count="149" uniqueCount="98">
  <si>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</si>
  <si>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</si>
  <si>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</si>
  <si>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</si>
  <si>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</si>
  <si>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</si>
  <si>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</si>
  <si>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</si>
  <si>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</si>
  <si>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</si>
  <si>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</si>
  <si>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</si>
  <si>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</si>
  <si>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</si>
  <si>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</si>
  <si>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</si>
  <si>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</si>
  <si>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</si>
  <si>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</si>
  <si>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</si>
  <si>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</si>
  <si>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</si>
  <si>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</si>
  <si>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</si>
  <si>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</si>
  <si>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</si>
  <si>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</si>
  <si>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</si>
  <si>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</si>
  <si>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</si>
  <si>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</si>
  <si>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</si>
  <si>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</si>
  <si>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</si>
  <si>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Leena Mylly</t>
  </si>
  <si>
    <t>1.</t>
  </si>
  <si>
    <t>PattU</t>
  </si>
  <si>
    <t>4.</t>
  </si>
  <si>
    <t>6.</t>
  </si>
  <si>
    <t>Pesäkarhut</t>
  </si>
  <si>
    <t>7.4.1982</t>
  </si>
  <si>
    <t>ykköspesis</t>
  </si>
  <si>
    <t>PattU = Pattijoen Urheilijat  (1928)</t>
  </si>
  <si>
    <t>Paukku = Hämeenlinnan Paukku  (1961)</t>
  </si>
  <si>
    <t>Pesäkarhut = Pesäkarhut, Pori  (1985)</t>
  </si>
  <si>
    <t>suomensarja</t>
  </si>
  <si>
    <t>Paukku  2</t>
  </si>
  <si>
    <t xml:space="preserve">Paukku   </t>
  </si>
  <si>
    <t>ENSIMMÄISET</t>
  </si>
  <si>
    <t>Ottelu</t>
  </si>
  <si>
    <t>1.  ottelu</t>
  </si>
  <si>
    <t>Lyöty juoksu</t>
  </si>
  <si>
    <t>Tuotu juoksu</t>
  </si>
  <si>
    <t>Kunnari</t>
  </si>
  <si>
    <t>13.05. 2000  Kirittäret - PattU  1-0  (4-4, 4-2)</t>
  </si>
  <si>
    <t xml:space="preserve">  18 v   1 kk   6 pv</t>
  </si>
  <si>
    <t>4.  ottelu</t>
  </si>
  <si>
    <t>28.05. 2000  PattU - ViPa  2-1  (22-1, 4-7, 1-0)</t>
  </si>
  <si>
    <t xml:space="preserve">  18 v   1 kk 21 pv</t>
  </si>
  <si>
    <t>17.  ottelu</t>
  </si>
  <si>
    <t>19.07. 2000  PattU - Lippo  2-0  (9-7, 5-3)</t>
  </si>
  <si>
    <t xml:space="preserve">  18 v   3 kk 12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</si>
  <si>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</si>
  <si>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</si>
  <si>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</si>
  <si>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</si>
  <si>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</si>
  <si>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</si>
  <si>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</si>
  <si>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</si>
  <si>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</si>
  <si>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</si>
  <si>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</si>
  <si>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</si>
  <si>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</si>
  <si>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</si>
  <si>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</si>
  <si>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1998  Sotkamo</t>
  </si>
  <si>
    <t>Juha Liljeqvist</t>
  </si>
  <si>
    <t>3112</t>
  </si>
  <si>
    <t>Tittelit</t>
  </si>
  <si>
    <t>Paras pelaaja  (NYP)</t>
  </si>
  <si>
    <t>****</t>
  </si>
  <si>
    <t xml:space="preserve">  2-0  (5-3, 10-5)</t>
  </si>
  <si>
    <t>3p</t>
  </si>
  <si>
    <t>3/3</t>
  </si>
  <si>
    <t>1/1</t>
  </si>
  <si>
    <t>2/2</t>
  </si>
  <si>
    <t>06.08. 2000  Oulu</t>
  </si>
  <si>
    <t xml:space="preserve">  0-2  (2-7, 1-15)</t>
  </si>
  <si>
    <t>II p</t>
  </si>
  <si>
    <t>3/5</t>
  </si>
  <si>
    <t>0/1</t>
  </si>
  <si>
    <t>Matti Leino</t>
  </si>
  <si>
    <t>1380</t>
  </si>
  <si>
    <t>6/8</t>
  </si>
  <si>
    <t>5/5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</si>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</sst>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7" borderId="1" xfId="0" applyFont="1" applyFill="1" applyBorder="1"/>
    <xf numFmtId="0" fontId="3" fillId="3" borderId="2" xfId="0" applyFont="1" applyFill="1" applyBorder="1"/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2.42578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34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80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2">
        <v>1997</v>
      </c>
      <c r="C4" s="62"/>
      <c r="D4" s="63" t="s">
        <v>36</v>
      </c>
      <c r="E4" s="62"/>
      <c r="F4" s="64" t="s">
        <v>41</v>
      </c>
      <c r="G4" s="65"/>
      <c r="H4" s="66"/>
      <c r="I4" s="62"/>
      <c r="J4" s="62"/>
      <c r="K4" s="62"/>
      <c r="L4" s="62"/>
      <c r="M4" s="62"/>
      <c r="N4" s="67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2">
        <v>1998</v>
      </c>
      <c r="C5" s="62"/>
      <c r="D5" s="63" t="s">
        <v>36</v>
      </c>
      <c r="E5" s="62"/>
      <c r="F5" s="64" t="s">
        <v>41</v>
      </c>
      <c r="G5" s="65"/>
      <c r="H5" s="66"/>
      <c r="I5" s="62"/>
      <c r="J5" s="62"/>
      <c r="K5" s="62"/>
      <c r="L5" s="62"/>
      <c r="M5" s="62"/>
      <c r="N5" s="67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2">
        <v>1999</v>
      </c>
      <c r="C6" s="62"/>
      <c r="D6" s="63" t="s">
        <v>36</v>
      </c>
      <c r="E6" s="62"/>
      <c r="F6" s="64" t="s">
        <v>41</v>
      </c>
      <c r="G6" s="65"/>
      <c r="H6" s="66"/>
      <c r="I6" s="62"/>
      <c r="J6" s="62"/>
      <c r="K6" s="62"/>
      <c r="L6" s="62"/>
      <c r="M6" s="62"/>
      <c r="N6" s="67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2000</v>
      </c>
      <c r="C7" s="42" t="s">
        <v>35</v>
      </c>
      <c r="D7" s="41" t="s">
        <v>36</v>
      </c>
      <c r="E7" s="27">
        <v>21</v>
      </c>
      <c r="F7" s="27">
        <v>1</v>
      </c>
      <c r="G7" s="27">
        <v>14</v>
      </c>
      <c r="H7" s="27">
        <v>3</v>
      </c>
      <c r="I7" s="27">
        <v>50</v>
      </c>
      <c r="J7" s="27">
        <v>13</v>
      </c>
      <c r="K7" s="27">
        <v>7</v>
      </c>
      <c r="L7" s="27">
        <v>15</v>
      </c>
      <c r="M7" s="27">
        <f>PRODUCT(F7+G7)</f>
        <v>15</v>
      </c>
      <c r="N7" s="30">
        <v>0.33800000000000002</v>
      </c>
      <c r="O7" s="25">
        <f>PRODUCT(I7/N7)</f>
        <v>147.92899408284023</v>
      </c>
      <c r="P7" s="27">
        <v>11</v>
      </c>
      <c r="Q7" s="27">
        <v>0</v>
      </c>
      <c r="R7" s="27">
        <v>2</v>
      </c>
      <c r="S7" s="27">
        <v>0</v>
      </c>
      <c r="T7" s="27">
        <v>15</v>
      </c>
      <c r="U7" s="61"/>
      <c r="V7" s="28"/>
      <c r="W7" s="28"/>
      <c r="X7" s="28"/>
      <c r="Y7" s="28"/>
      <c r="Z7" s="27"/>
      <c r="AA7" s="27"/>
      <c r="AB7" s="27"/>
      <c r="AC7" s="27">
        <v>1</v>
      </c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2001</v>
      </c>
      <c r="C8" s="42" t="s">
        <v>37</v>
      </c>
      <c r="D8" s="41" t="s">
        <v>36</v>
      </c>
      <c r="E8" s="27">
        <v>24</v>
      </c>
      <c r="F8" s="27">
        <v>1</v>
      </c>
      <c r="G8" s="27">
        <v>25</v>
      </c>
      <c r="H8" s="27">
        <v>5</v>
      </c>
      <c r="I8" s="27">
        <v>99</v>
      </c>
      <c r="J8" s="27">
        <v>8</v>
      </c>
      <c r="K8" s="27">
        <v>26</v>
      </c>
      <c r="L8" s="27">
        <v>39</v>
      </c>
      <c r="M8" s="27">
        <f>PRODUCT(F8+G8)</f>
        <v>26</v>
      </c>
      <c r="N8" s="30">
        <v>0.61899999999999999</v>
      </c>
      <c r="O8" s="25">
        <f>PRODUCT(I8/N8)</f>
        <v>159.93537964458804</v>
      </c>
      <c r="P8" s="27">
        <v>9</v>
      </c>
      <c r="Q8" s="27">
        <v>1</v>
      </c>
      <c r="R8" s="27">
        <v>3</v>
      </c>
      <c r="S8" s="27">
        <v>2</v>
      </c>
      <c r="T8" s="27">
        <v>27</v>
      </c>
      <c r="U8" s="28"/>
      <c r="V8" s="28"/>
      <c r="W8" s="28"/>
      <c r="X8" s="28"/>
      <c r="Y8" s="28"/>
      <c r="Z8" s="27"/>
      <c r="AA8" s="27"/>
      <c r="AB8" s="27">
        <v>1</v>
      </c>
      <c r="AC8" s="27"/>
      <c r="AD8" s="27"/>
      <c r="AE8" s="27"/>
      <c r="AF8" s="5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2002</v>
      </c>
      <c r="C9" s="42" t="s">
        <v>37</v>
      </c>
      <c r="D9" s="41" t="s">
        <v>36</v>
      </c>
      <c r="E9" s="27">
        <v>24</v>
      </c>
      <c r="F9" s="27">
        <v>0</v>
      </c>
      <c r="G9" s="27">
        <v>19</v>
      </c>
      <c r="H9" s="27">
        <v>4</v>
      </c>
      <c r="I9" s="27">
        <v>63</v>
      </c>
      <c r="J9" s="27">
        <v>17</v>
      </c>
      <c r="K9" s="27">
        <v>9</v>
      </c>
      <c r="L9" s="27">
        <v>18</v>
      </c>
      <c r="M9" s="27">
        <f>PRODUCT(F9+G9)</f>
        <v>19</v>
      </c>
      <c r="N9" s="30">
        <v>0.4</v>
      </c>
      <c r="O9" s="25">
        <f>PRODUCT(I9/N9)</f>
        <v>157.5</v>
      </c>
      <c r="P9" s="27">
        <v>9</v>
      </c>
      <c r="Q9" s="27">
        <v>0</v>
      </c>
      <c r="R9" s="27">
        <v>2</v>
      </c>
      <c r="S9" s="27">
        <v>3</v>
      </c>
      <c r="T9" s="27">
        <v>28</v>
      </c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2003</v>
      </c>
      <c r="C10" s="42" t="s">
        <v>38</v>
      </c>
      <c r="D10" s="41" t="s">
        <v>39</v>
      </c>
      <c r="E10" s="27">
        <v>20</v>
      </c>
      <c r="F10" s="27">
        <v>0</v>
      </c>
      <c r="G10" s="27">
        <v>5</v>
      </c>
      <c r="H10" s="27">
        <v>1</v>
      </c>
      <c r="I10" s="27">
        <v>47</v>
      </c>
      <c r="J10" s="27">
        <v>13</v>
      </c>
      <c r="K10" s="27">
        <v>16</v>
      </c>
      <c r="L10" s="27">
        <v>13</v>
      </c>
      <c r="M10" s="27">
        <f>PRODUCT(F10+G10)</f>
        <v>5</v>
      </c>
      <c r="N10" s="30">
        <v>0.45600000000000002</v>
      </c>
      <c r="O10" s="25">
        <f>PRODUCT(I10/N10)</f>
        <v>103.07017543859649</v>
      </c>
      <c r="P10" s="27">
        <v>4</v>
      </c>
      <c r="Q10" s="27">
        <v>0</v>
      </c>
      <c r="R10" s="27">
        <v>0</v>
      </c>
      <c r="S10" s="27">
        <v>0</v>
      </c>
      <c r="T10" s="27">
        <v>4</v>
      </c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 t="s">
        <v>82</v>
      </c>
      <c r="C11" s="27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30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9">
        <v>2007</v>
      </c>
      <c r="C12" s="69"/>
      <c r="D12" s="70" t="s">
        <v>46</v>
      </c>
      <c r="E12" s="69"/>
      <c r="F12" s="72" t="s">
        <v>45</v>
      </c>
      <c r="G12" s="69"/>
      <c r="H12" s="69"/>
      <c r="I12" s="69"/>
      <c r="J12" s="69"/>
      <c r="K12" s="69"/>
      <c r="L12" s="69"/>
      <c r="M12" s="69"/>
      <c r="N12" s="71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2">
        <v>2008</v>
      </c>
      <c r="C13" s="62"/>
      <c r="D13" s="73" t="s">
        <v>47</v>
      </c>
      <c r="E13" s="62"/>
      <c r="F13" s="64" t="s">
        <v>41</v>
      </c>
      <c r="G13" s="65"/>
      <c r="H13" s="66"/>
      <c r="I13" s="62"/>
      <c r="J13" s="62"/>
      <c r="K13" s="62"/>
      <c r="L13" s="62"/>
      <c r="M13" s="62"/>
      <c r="N13" s="67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 t="s">
        <v>81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2">
        <v>2009</v>
      </c>
      <c r="C14" s="62"/>
      <c r="D14" s="73" t="s">
        <v>47</v>
      </c>
      <c r="E14" s="62"/>
      <c r="F14" s="64" t="s">
        <v>41</v>
      </c>
      <c r="G14" s="65"/>
      <c r="H14" s="66"/>
      <c r="I14" s="62"/>
      <c r="J14" s="62"/>
      <c r="K14" s="62"/>
      <c r="L14" s="62"/>
      <c r="M14" s="62"/>
      <c r="N14" s="67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 t="s">
        <v>82</v>
      </c>
      <c r="C15" s="27"/>
      <c r="D15" s="41"/>
      <c r="E15" s="27"/>
      <c r="F15" s="27"/>
      <c r="G15" s="27"/>
      <c r="H15" s="27"/>
      <c r="I15" s="27"/>
      <c r="J15" s="27"/>
      <c r="K15" s="27"/>
      <c r="L15" s="27"/>
      <c r="M15" s="27"/>
      <c r="N15" s="30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9">
        <v>2016</v>
      </c>
      <c r="C16" s="69"/>
      <c r="D16" s="70" t="s">
        <v>46</v>
      </c>
      <c r="E16" s="69"/>
      <c r="F16" s="72" t="s">
        <v>45</v>
      </c>
      <c r="G16" s="69"/>
      <c r="H16" s="69"/>
      <c r="I16" s="69"/>
      <c r="J16" s="69"/>
      <c r="K16" s="69"/>
      <c r="L16" s="69"/>
      <c r="M16" s="69"/>
      <c r="N16" s="71"/>
      <c r="O16" s="25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SUM(E6:E14)</f>
        <v>89</v>
      </c>
      <c r="F17" s="19">
        <f t="shared" si="0"/>
        <v>2</v>
      </c>
      <c r="G17" s="19">
        <f t="shared" si="0"/>
        <v>63</v>
      </c>
      <c r="H17" s="19">
        <f t="shared" si="0"/>
        <v>13</v>
      </c>
      <c r="I17" s="19">
        <f t="shared" si="0"/>
        <v>259</v>
      </c>
      <c r="J17" s="19">
        <f t="shared" si="0"/>
        <v>51</v>
      </c>
      <c r="K17" s="19">
        <f t="shared" si="0"/>
        <v>58</v>
      </c>
      <c r="L17" s="19">
        <f t="shared" si="0"/>
        <v>85</v>
      </c>
      <c r="M17" s="19">
        <f t="shared" si="0"/>
        <v>65</v>
      </c>
      <c r="N17" s="31">
        <f>PRODUCT(I17/O17)</f>
        <v>0.45563732953950503</v>
      </c>
      <c r="O17" s="32">
        <f>SUM(O6:O14)</f>
        <v>568.43454916602479</v>
      </c>
      <c r="P17" s="19">
        <f t="shared" ref="P17:AE17" si="1">SUM(P6:P14)</f>
        <v>33</v>
      </c>
      <c r="Q17" s="19">
        <f t="shared" si="1"/>
        <v>1</v>
      </c>
      <c r="R17" s="19">
        <f t="shared" si="1"/>
        <v>7</v>
      </c>
      <c r="S17" s="19">
        <f t="shared" si="1"/>
        <v>5</v>
      </c>
      <c r="T17" s="19">
        <f t="shared" si="1"/>
        <v>74</v>
      </c>
      <c r="U17" s="19">
        <f t="shared" si="1"/>
        <v>0</v>
      </c>
      <c r="V17" s="19">
        <f t="shared" si="1"/>
        <v>0</v>
      </c>
      <c r="W17" s="19">
        <f t="shared" si="1"/>
        <v>0</v>
      </c>
      <c r="X17" s="19">
        <f t="shared" si="1"/>
        <v>0</v>
      </c>
      <c r="Y17" s="19">
        <f t="shared" si="1"/>
        <v>0</v>
      </c>
      <c r="Z17" s="19">
        <f t="shared" si="1"/>
        <v>0</v>
      </c>
      <c r="AA17" s="19">
        <f t="shared" si="1"/>
        <v>0</v>
      </c>
      <c r="AB17" s="19">
        <f t="shared" si="1"/>
        <v>1</v>
      </c>
      <c r="AC17" s="19">
        <f t="shared" si="1"/>
        <v>1</v>
      </c>
      <c r="AD17" s="19">
        <f t="shared" si="1"/>
        <v>0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SUM(F17:H17)+((I17-F17-G17)/3)+(E17/3)+(Z17*25)+(AA17*25)+(AB17*10)+(AC17*25)+(AD17*20)+(AE17*15)</f>
        <v>207.33333333333334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32</v>
      </c>
      <c r="O20" s="25"/>
      <c r="P20" s="41" t="s">
        <v>48</v>
      </c>
      <c r="Q20" s="13"/>
      <c r="R20" s="13"/>
      <c r="S20" s="13"/>
      <c r="T20" s="74"/>
      <c r="U20" s="74"/>
      <c r="V20" s="74"/>
      <c r="W20" s="74"/>
      <c r="X20" s="74"/>
      <c r="Y20" s="13"/>
      <c r="Z20" s="13"/>
      <c r="AA20" s="13"/>
      <c r="AB20" s="12"/>
      <c r="AC20" s="13"/>
      <c r="AD20" s="13"/>
      <c r="AE20" s="13"/>
      <c r="AF20" s="42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3"/>
      <c r="E21" s="27">
        <f>PRODUCT(E17)</f>
        <v>89</v>
      </c>
      <c r="F21" s="27">
        <f>PRODUCT(F17)</f>
        <v>2</v>
      </c>
      <c r="G21" s="27">
        <f>PRODUCT(G17)</f>
        <v>63</v>
      </c>
      <c r="H21" s="27">
        <f>PRODUCT(H17)</f>
        <v>13</v>
      </c>
      <c r="I21" s="27">
        <f>PRODUCT(I17)</f>
        <v>259</v>
      </c>
      <c r="J21" s="1"/>
      <c r="K21" s="44">
        <f>PRODUCT((F21+G21)/E21)</f>
        <v>0.7303370786516854</v>
      </c>
      <c r="L21" s="44">
        <f>PRODUCT(H21/E21)</f>
        <v>0.14606741573033707</v>
      </c>
      <c r="M21" s="44">
        <f>PRODUCT(I21/E21)</f>
        <v>2.9101123595505616</v>
      </c>
      <c r="N21" s="30">
        <f>PRODUCT(N17)</f>
        <v>0.45563732953950503</v>
      </c>
      <c r="O21" s="25">
        <f>PRODUCT(O17)</f>
        <v>568.43454916602479</v>
      </c>
      <c r="P21" s="75" t="s">
        <v>49</v>
      </c>
      <c r="Q21" s="76"/>
      <c r="R21" s="76"/>
      <c r="S21" s="77" t="s">
        <v>54</v>
      </c>
      <c r="T21" s="77"/>
      <c r="U21" s="77"/>
      <c r="V21" s="77"/>
      <c r="W21" s="77"/>
      <c r="X21" s="77"/>
      <c r="Y21" s="77"/>
      <c r="Z21" s="77"/>
      <c r="AA21" s="77"/>
      <c r="AB21" s="78"/>
      <c r="AC21" s="77"/>
      <c r="AD21" s="79" t="s">
        <v>50</v>
      </c>
      <c r="AE21" s="79"/>
      <c r="AF21" s="80" t="s">
        <v>55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5" t="s">
        <v>18</v>
      </c>
      <c r="C22" s="46"/>
      <c r="D22" s="47"/>
      <c r="E22" s="27">
        <f>PRODUCT(P17)</f>
        <v>33</v>
      </c>
      <c r="F22" s="27">
        <f>PRODUCT(Q17)</f>
        <v>1</v>
      </c>
      <c r="G22" s="27">
        <f>PRODUCT(R17)</f>
        <v>7</v>
      </c>
      <c r="H22" s="27">
        <f>PRODUCT(S17)</f>
        <v>5</v>
      </c>
      <c r="I22" s="27">
        <f>PRODUCT(T17)</f>
        <v>74</v>
      </c>
      <c r="J22" s="1"/>
      <c r="K22" s="44">
        <f>PRODUCT((F22+G22)/E22)</f>
        <v>0.24242424242424243</v>
      </c>
      <c r="L22" s="44">
        <f>PRODUCT(H22/E22)</f>
        <v>0.15151515151515152</v>
      </c>
      <c r="M22" s="44">
        <f>PRODUCT(I22/E22)</f>
        <v>2.2424242424242422</v>
      </c>
      <c r="N22" s="30">
        <f>PRODUCT(I22/O22)</f>
        <v>0.37185929648241206</v>
      </c>
      <c r="O22" s="25">
        <v>199</v>
      </c>
      <c r="P22" s="81" t="s">
        <v>51</v>
      </c>
      <c r="Q22" s="82"/>
      <c r="R22" s="82"/>
      <c r="S22" s="83" t="s">
        <v>57</v>
      </c>
      <c r="T22" s="83"/>
      <c r="U22" s="83"/>
      <c r="V22" s="83"/>
      <c r="W22" s="83"/>
      <c r="X22" s="83"/>
      <c r="Y22" s="83"/>
      <c r="Z22" s="83"/>
      <c r="AA22" s="83"/>
      <c r="AB22" s="84"/>
      <c r="AC22" s="83"/>
      <c r="AD22" s="85" t="s">
        <v>56</v>
      </c>
      <c r="AE22" s="85"/>
      <c r="AF22" s="86" t="s">
        <v>58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8" t="s">
        <v>19</v>
      </c>
      <c r="C23" s="49"/>
      <c r="D23" s="50"/>
      <c r="E23" s="28"/>
      <c r="F23" s="28"/>
      <c r="G23" s="28"/>
      <c r="H23" s="28"/>
      <c r="I23" s="28"/>
      <c r="J23" s="1"/>
      <c r="K23" s="51"/>
      <c r="L23" s="51"/>
      <c r="M23" s="51"/>
      <c r="N23" s="52"/>
      <c r="O23" s="25"/>
      <c r="P23" s="81" t="s">
        <v>52</v>
      </c>
      <c r="Q23" s="82"/>
      <c r="R23" s="82"/>
      <c r="S23" s="83" t="s">
        <v>57</v>
      </c>
      <c r="T23" s="83"/>
      <c r="U23" s="83"/>
      <c r="V23" s="83"/>
      <c r="W23" s="83"/>
      <c r="X23" s="83"/>
      <c r="Y23" s="83"/>
      <c r="Z23" s="83"/>
      <c r="AA23" s="83"/>
      <c r="AB23" s="84"/>
      <c r="AC23" s="83"/>
      <c r="AD23" s="85" t="s">
        <v>56</v>
      </c>
      <c r="AE23" s="85"/>
      <c r="AF23" s="86" t="s">
        <v>58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3" t="s">
        <v>20</v>
      </c>
      <c r="C24" s="54"/>
      <c r="D24" s="55"/>
      <c r="E24" s="19">
        <f>SUM(E21:E23)</f>
        <v>122</v>
      </c>
      <c r="F24" s="19">
        <f>SUM(F21:F23)</f>
        <v>3</v>
      </c>
      <c r="G24" s="19">
        <f>SUM(G21:G23)</f>
        <v>70</v>
      </c>
      <c r="H24" s="19">
        <f>SUM(H21:H23)</f>
        <v>18</v>
      </c>
      <c r="I24" s="19">
        <f>SUM(I21:I23)</f>
        <v>333</v>
      </c>
      <c r="J24" s="1"/>
      <c r="K24" s="56">
        <f>PRODUCT((F24+G24)/E24)</f>
        <v>0.59836065573770492</v>
      </c>
      <c r="L24" s="56">
        <f>PRODUCT(H24/E24)</f>
        <v>0.14754098360655737</v>
      </c>
      <c r="M24" s="56">
        <f>PRODUCT(I24/E24)</f>
        <v>2.7295081967213113</v>
      </c>
      <c r="N24" s="31">
        <f>PRODUCT(I24/O24)</f>
        <v>0.43391322473280997</v>
      </c>
      <c r="O24" s="25">
        <f>SUM(O21:O23)</f>
        <v>767.43454916602479</v>
      </c>
      <c r="P24" s="87" t="s">
        <v>53</v>
      </c>
      <c r="Q24" s="88"/>
      <c r="R24" s="88"/>
      <c r="S24" s="89" t="s">
        <v>60</v>
      </c>
      <c r="T24" s="89"/>
      <c r="U24" s="89"/>
      <c r="V24" s="89"/>
      <c r="W24" s="89"/>
      <c r="X24" s="89"/>
      <c r="Y24" s="89"/>
      <c r="Z24" s="89"/>
      <c r="AA24" s="89"/>
      <c r="AB24" s="90"/>
      <c r="AC24" s="89"/>
      <c r="AD24" s="91" t="s">
        <v>59</v>
      </c>
      <c r="AE24" s="91"/>
      <c r="AF24" s="92" t="s">
        <v>61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33</v>
      </c>
      <c r="C26" s="1"/>
      <c r="D26" s="68" t="s">
        <v>42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44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43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5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58"/>
      <c r="AI38" s="58"/>
      <c r="AJ38" s="58"/>
      <c r="AK38" s="58"/>
      <c r="AL38" s="58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25"/>
      <c r="AE39" s="25"/>
      <c r="AF39" s="25"/>
      <c r="AG39" s="9"/>
      <c r="AH39" s="58"/>
      <c r="AI39" s="58"/>
      <c r="AJ39" s="58"/>
      <c r="AK39" s="58"/>
      <c r="AL39" s="58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25"/>
      <c r="AE40" s="25"/>
      <c r="AF40" s="25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25"/>
      <c r="AE41" s="25"/>
      <c r="AF41" s="25"/>
      <c r="AG41" s="9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9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9:29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9:29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9:29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9:29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9:29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9:29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9:29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9:29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9:29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9:29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9:29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9:29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9:29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9:29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3" customWidth="1"/>
    <col min="2" max="2" width="29.7109375" style="114" customWidth="1"/>
    <col min="3" max="3" width="21.5703125" style="115" customWidth="1"/>
    <col min="4" max="4" width="10.5703125" style="116" customWidth="1"/>
    <col min="5" max="5" width="8" style="116" customWidth="1"/>
    <col min="6" max="6" width="0.7109375" style="37" customWidth="1"/>
    <col min="7" max="11" width="5.28515625" style="115" customWidth="1"/>
    <col min="12" max="12" width="6.42578125" style="115" customWidth="1"/>
    <col min="13" max="16" width="5.28515625" style="115" customWidth="1"/>
    <col min="17" max="21" width="6.7109375" style="138" customWidth="1"/>
    <col min="22" max="22" width="10.85546875" style="115" customWidth="1"/>
    <col min="23" max="23" width="19.7109375" style="116" customWidth="1"/>
    <col min="24" max="24" width="9.7109375" style="115" customWidth="1"/>
    <col min="25" max="30" width="9.140625" style="117"/>
  </cols>
  <sheetData>
    <row r="1" spans="1:30" ht="18.75" x14ac:dyDescent="0.3">
      <c r="A1" s="9"/>
      <c r="B1" s="93" t="s">
        <v>62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132"/>
      <c r="R1" s="132"/>
      <c r="S1" s="132"/>
      <c r="T1" s="132"/>
      <c r="U1" s="132"/>
      <c r="V1" s="94"/>
      <c r="W1" s="95"/>
      <c r="X1" s="66"/>
      <c r="Y1" s="96"/>
      <c r="Z1" s="96"/>
      <c r="AA1" s="96"/>
      <c r="AB1" s="96"/>
      <c r="AC1" s="96"/>
      <c r="AD1" s="96"/>
    </row>
    <row r="2" spans="1:30" x14ac:dyDescent="0.25">
      <c r="A2" s="9"/>
      <c r="B2" s="119" t="s">
        <v>34</v>
      </c>
      <c r="C2" s="120" t="s">
        <v>40</v>
      </c>
      <c r="D2" s="97"/>
      <c r="E2" s="9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3"/>
      <c r="R2" s="133"/>
      <c r="S2" s="133"/>
      <c r="T2" s="133"/>
      <c r="U2" s="133"/>
      <c r="V2" s="12"/>
      <c r="W2" s="98"/>
      <c r="X2" s="42"/>
      <c r="Y2" s="96"/>
      <c r="Z2" s="96"/>
      <c r="AA2" s="96"/>
      <c r="AB2" s="96"/>
      <c r="AC2" s="96"/>
      <c r="AD2" s="96"/>
    </row>
    <row r="3" spans="1:30" x14ac:dyDescent="0.25">
      <c r="A3" s="9"/>
      <c r="B3" s="99" t="s">
        <v>63</v>
      </c>
      <c r="C3" s="23" t="s">
        <v>64</v>
      </c>
      <c r="D3" s="100" t="s">
        <v>65</v>
      </c>
      <c r="E3" s="101" t="s">
        <v>1</v>
      </c>
      <c r="F3" s="25"/>
      <c r="G3" s="102" t="s">
        <v>66</v>
      </c>
      <c r="H3" s="103" t="s">
        <v>67</v>
      </c>
      <c r="I3" s="103" t="s">
        <v>30</v>
      </c>
      <c r="J3" s="18" t="s">
        <v>68</v>
      </c>
      <c r="K3" s="104" t="s">
        <v>69</v>
      </c>
      <c r="L3" s="104" t="s">
        <v>70</v>
      </c>
      <c r="M3" s="102" t="s">
        <v>71</v>
      </c>
      <c r="N3" s="102" t="s">
        <v>29</v>
      </c>
      <c r="O3" s="103" t="s">
        <v>72</v>
      </c>
      <c r="P3" s="102" t="s">
        <v>67</v>
      </c>
      <c r="Q3" s="134" t="s">
        <v>3</v>
      </c>
      <c r="R3" s="134">
        <v>1</v>
      </c>
      <c r="S3" s="134">
        <v>2</v>
      </c>
      <c r="T3" s="134">
        <v>3</v>
      </c>
      <c r="U3" s="134" t="s">
        <v>73</v>
      </c>
      <c r="V3" s="18" t="s">
        <v>21</v>
      </c>
      <c r="W3" s="17" t="s">
        <v>74</v>
      </c>
      <c r="X3" s="17" t="s">
        <v>75</v>
      </c>
      <c r="Y3" s="96"/>
      <c r="Z3" s="96"/>
      <c r="AA3" s="96"/>
      <c r="AB3" s="96"/>
      <c r="AC3" s="96"/>
      <c r="AD3" s="96"/>
    </row>
    <row r="4" spans="1:30" x14ac:dyDescent="0.25">
      <c r="A4" s="9"/>
      <c r="B4" s="139" t="s">
        <v>77</v>
      </c>
      <c r="C4" s="140" t="s">
        <v>83</v>
      </c>
      <c r="D4" s="105" t="s">
        <v>76</v>
      </c>
      <c r="E4" s="141" t="s">
        <v>36</v>
      </c>
      <c r="F4" s="142"/>
      <c r="G4" s="106"/>
      <c r="H4" s="107"/>
      <c r="I4" s="106">
        <v>1</v>
      </c>
      <c r="J4" s="108" t="s">
        <v>84</v>
      </c>
      <c r="K4" s="108">
        <v>7</v>
      </c>
      <c r="L4" s="108"/>
      <c r="M4" s="108">
        <v>1</v>
      </c>
      <c r="N4" s="106"/>
      <c r="O4" s="107"/>
      <c r="P4" s="106">
        <v>1</v>
      </c>
      <c r="Q4" s="135" t="s">
        <v>85</v>
      </c>
      <c r="R4" s="135"/>
      <c r="S4" s="135" t="s">
        <v>86</v>
      </c>
      <c r="T4" s="135" t="s">
        <v>87</v>
      </c>
      <c r="U4" s="135"/>
      <c r="V4" s="109">
        <v>1</v>
      </c>
      <c r="W4" s="110" t="s">
        <v>78</v>
      </c>
      <c r="X4" s="118" t="s">
        <v>79</v>
      </c>
      <c r="Y4" s="96"/>
      <c r="Z4" s="96"/>
      <c r="AA4" s="96"/>
      <c r="AB4" s="96"/>
      <c r="AC4" s="96"/>
      <c r="AD4" s="96"/>
    </row>
    <row r="5" spans="1:30" x14ac:dyDescent="0.25">
      <c r="A5" s="9"/>
      <c r="B5" s="139" t="s">
        <v>88</v>
      </c>
      <c r="C5" s="140" t="s">
        <v>89</v>
      </c>
      <c r="D5" s="105" t="s">
        <v>76</v>
      </c>
      <c r="E5" s="141" t="s">
        <v>36</v>
      </c>
      <c r="F5" s="142"/>
      <c r="G5" s="106">
        <v>1</v>
      </c>
      <c r="H5" s="107"/>
      <c r="I5" s="106"/>
      <c r="J5" s="108" t="s">
        <v>84</v>
      </c>
      <c r="K5" s="108">
        <v>4</v>
      </c>
      <c r="L5" s="108" t="s">
        <v>90</v>
      </c>
      <c r="M5" s="108">
        <v>1</v>
      </c>
      <c r="N5" s="106"/>
      <c r="O5" s="107"/>
      <c r="P5" s="106">
        <v>2</v>
      </c>
      <c r="Q5" s="135" t="s">
        <v>91</v>
      </c>
      <c r="R5" s="135"/>
      <c r="S5" s="135" t="s">
        <v>92</v>
      </c>
      <c r="T5" s="135" t="s">
        <v>85</v>
      </c>
      <c r="U5" s="135" t="s">
        <v>92</v>
      </c>
      <c r="V5" s="109">
        <v>0.6</v>
      </c>
      <c r="W5" s="110" t="s">
        <v>93</v>
      </c>
      <c r="X5" s="118" t="s">
        <v>94</v>
      </c>
      <c r="Y5" s="96"/>
      <c r="Z5" s="96"/>
      <c r="AA5" s="96"/>
      <c r="AB5" s="96"/>
      <c r="AC5" s="96"/>
      <c r="AD5" s="96"/>
    </row>
    <row r="6" spans="1:30" x14ac:dyDescent="0.25">
      <c r="A6" s="24"/>
      <c r="B6" s="23" t="s">
        <v>9</v>
      </c>
      <c r="C6" s="18"/>
      <c r="D6" s="17"/>
      <c r="E6" s="121"/>
      <c r="F6" s="122"/>
      <c r="G6" s="19">
        <f>SUM(G5:G5)</f>
        <v>1</v>
      </c>
      <c r="H6" s="19"/>
      <c r="I6" s="19">
        <v>1</v>
      </c>
      <c r="J6" s="18"/>
      <c r="K6" s="18"/>
      <c r="L6" s="18"/>
      <c r="M6" s="19">
        <v>2</v>
      </c>
      <c r="N6" s="19"/>
      <c r="O6" s="19"/>
      <c r="P6" s="19">
        <v>3</v>
      </c>
      <c r="Q6" s="124" t="s">
        <v>95</v>
      </c>
      <c r="R6" s="124"/>
      <c r="S6" s="124" t="s">
        <v>97</v>
      </c>
      <c r="T6" s="124" t="s">
        <v>96</v>
      </c>
      <c r="U6" s="124" t="s">
        <v>92</v>
      </c>
      <c r="V6" s="31">
        <v>0.75</v>
      </c>
      <c r="W6" s="123"/>
      <c r="X6" s="124"/>
      <c r="Y6" s="96"/>
      <c r="Z6" s="96"/>
      <c r="AA6" s="96"/>
      <c r="AB6" s="96"/>
      <c r="AC6" s="96"/>
      <c r="AD6" s="96"/>
    </row>
    <row r="7" spans="1:30" x14ac:dyDescent="0.25">
      <c r="A7" s="24"/>
      <c r="B7" s="125"/>
      <c r="C7" s="126"/>
      <c r="D7" s="127"/>
      <c r="E7" s="128"/>
      <c r="F7" s="129"/>
      <c r="G7" s="126"/>
      <c r="H7" s="126"/>
      <c r="I7" s="126"/>
      <c r="J7" s="130"/>
      <c r="K7" s="130"/>
      <c r="L7" s="130"/>
      <c r="M7" s="126"/>
      <c r="N7" s="126"/>
      <c r="O7" s="126"/>
      <c r="P7" s="126"/>
      <c r="Q7" s="136"/>
      <c r="R7" s="136"/>
      <c r="S7" s="136"/>
      <c r="T7" s="136"/>
      <c r="U7" s="136"/>
      <c r="V7" s="126"/>
      <c r="W7" s="127"/>
      <c r="X7" s="131"/>
      <c r="Y7" s="96"/>
      <c r="Z7" s="96"/>
      <c r="AA7" s="96"/>
      <c r="AB7" s="96"/>
      <c r="AC7" s="96"/>
      <c r="AD7" s="96"/>
    </row>
    <row r="8" spans="1:30" x14ac:dyDescent="0.25">
      <c r="A8" s="24"/>
      <c r="B8" s="111"/>
      <c r="C8" s="1"/>
      <c r="D8" s="111"/>
      <c r="E8" s="112"/>
      <c r="G8" s="1"/>
      <c r="H8" s="38"/>
      <c r="I8" s="1"/>
      <c r="J8" s="25"/>
      <c r="K8" s="25"/>
      <c r="L8" s="25"/>
      <c r="M8" s="1"/>
      <c r="N8" s="1"/>
      <c r="O8" s="1"/>
      <c r="P8" s="1"/>
      <c r="Q8" s="137"/>
      <c r="R8" s="137"/>
      <c r="S8" s="137"/>
      <c r="T8" s="137"/>
      <c r="U8" s="137"/>
      <c r="V8" s="1"/>
      <c r="W8" s="111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11"/>
      <c r="C9" s="1"/>
      <c r="D9" s="111"/>
      <c r="E9" s="112"/>
      <c r="G9" s="1"/>
      <c r="H9" s="38"/>
      <c r="I9" s="1"/>
      <c r="J9" s="25"/>
      <c r="K9" s="25"/>
      <c r="L9" s="25"/>
      <c r="M9" s="1"/>
      <c r="N9" s="1"/>
      <c r="O9" s="1"/>
      <c r="P9" s="1"/>
      <c r="Q9" s="137"/>
      <c r="R9" s="137"/>
      <c r="S9" s="137"/>
      <c r="T9" s="137"/>
      <c r="U9" s="137"/>
      <c r="V9" s="1"/>
      <c r="W9" s="111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11"/>
      <c r="C10" s="1"/>
      <c r="D10" s="111"/>
      <c r="E10" s="11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37"/>
      <c r="R10" s="137"/>
      <c r="S10" s="137"/>
      <c r="T10" s="137"/>
      <c r="U10" s="137"/>
      <c r="V10" s="1"/>
      <c r="W10" s="111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11"/>
      <c r="C11" s="1"/>
      <c r="D11" s="111"/>
      <c r="E11" s="11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37"/>
      <c r="R11" s="137"/>
      <c r="S11" s="137"/>
      <c r="T11" s="137"/>
      <c r="U11" s="137"/>
      <c r="V11" s="1"/>
      <c r="W11" s="111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11"/>
      <c r="C12" s="1"/>
      <c r="D12" s="111"/>
      <c r="E12" s="11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37"/>
      <c r="R12" s="137"/>
      <c r="S12" s="137"/>
      <c r="T12" s="137"/>
      <c r="U12" s="137"/>
      <c r="V12" s="1"/>
      <c r="W12" s="111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11"/>
      <c r="C13" s="1"/>
      <c r="D13" s="111"/>
      <c r="E13" s="11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37"/>
      <c r="R13" s="137"/>
      <c r="S13" s="137"/>
      <c r="T13" s="137"/>
      <c r="U13" s="137"/>
      <c r="V13" s="1"/>
      <c r="W13" s="111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11"/>
      <c r="C14" s="1"/>
      <c r="D14" s="111"/>
      <c r="E14" s="11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37"/>
      <c r="R14" s="137"/>
      <c r="S14" s="137"/>
      <c r="T14" s="137"/>
      <c r="U14" s="137"/>
      <c r="V14" s="1"/>
      <c r="W14" s="111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11"/>
      <c r="C15" s="1"/>
      <c r="D15" s="111"/>
      <c r="E15" s="11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7"/>
      <c r="R15" s="137"/>
      <c r="S15" s="137"/>
      <c r="T15" s="137"/>
      <c r="U15" s="137"/>
      <c r="V15" s="1"/>
      <c r="W15" s="111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11"/>
      <c r="C16" s="1"/>
      <c r="D16" s="111"/>
      <c r="E16" s="11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7"/>
      <c r="R16" s="137"/>
      <c r="S16" s="137"/>
      <c r="T16" s="137"/>
      <c r="U16" s="137"/>
      <c r="V16" s="1"/>
      <c r="W16" s="111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11"/>
      <c r="C17" s="1"/>
      <c r="D17" s="111"/>
      <c r="E17" s="11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7"/>
      <c r="R17" s="137"/>
      <c r="S17" s="137"/>
      <c r="T17" s="137"/>
      <c r="U17" s="137"/>
      <c r="V17" s="1"/>
      <c r="W17" s="111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11"/>
      <c r="C18" s="1"/>
      <c r="D18" s="111"/>
      <c r="E18" s="11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7"/>
      <c r="R18" s="137"/>
      <c r="S18" s="137"/>
      <c r="T18" s="137"/>
      <c r="U18" s="137"/>
      <c r="V18" s="1"/>
      <c r="W18" s="111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11"/>
      <c r="C19" s="1"/>
      <c r="D19" s="111"/>
      <c r="E19" s="11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7"/>
      <c r="R19" s="137"/>
      <c r="S19" s="137"/>
      <c r="T19" s="137"/>
      <c r="U19" s="137"/>
      <c r="V19" s="1"/>
      <c r="W19" s="111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11"/>
      <c r="C20" s="1"/>
      <c r="D20" s="111"/>
      <c r="E20" s="11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7"/>
      <c r="R20" s="137"/>
      <c r="S20" s="137"/>
      <c r="T20" s="137"/>
      <c r="U20" s="137"/>
      <c r="V20" s="1"/>
      <c r="W20" s="111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11"/>
      <c r="C21" s="1"/>
      <c r="D21" s="111"/>
      <c r="E21" s="11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7"/>
      <c r="R21" s="137"/>
      <c r="S21" s="137"/>
      <c r="T21" s="137"/>
      <c r="U21" s="137"/>
      <c r="V21" s="1"/>
      <c r="W21" s="111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11"/>
      <c r="C22" s="1"/>
      <c r="D22" s="111"/>
      <c r="E22" s="11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7"/>
      <c r="R22" s="137"/>
      <c r="S22" s="137"/>
      <c r="T22" s="137"/>
      <c r="U22" s="137"/>
      <c r="V22" s="1"/>
      <c r="W22" s="111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11"/>
      <c r="C23" s="1"/>
      <c r="D23" s="111"/>
      <c r="E23" s="11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7"/>
      <c r="R23" s="137"/>
      <c r="S23" s="137"/>
      <c r="T23" s="137"/>
      <c r="U23" s="137"/>
      <c r="V23" s="1"/>
      <c r="W23" s="111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11"/>
      <c r="C24" s="1"/>
      <c r="D24" s="111"/>
      <c r="E24" s="11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7"/>
      <c r="R24" s="137"/>
      <c r="S24" s="137"/>
      <c r="T24" s="137"/>
      <c r="U24" s="137"/>
      <c r="V24" s="1"/>
      <c r="W24" s="111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11"/>
      <c r="C25" s="1"/>
      <c r="D25" s="111"/>
      <c r="E25" s="11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7"/>
      <c r="R25" s="137"/>
      <c r="S25" s="137"/>
      <c r="T25" s="137"/>
      <c r="U25" s="137"/>
      <c r="V25" s="1"/>
      <c r="W25" s="111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11"/>
      <c r="C26" s="1"/>
      <c r="D26" s="111"/>
      <c r="E26" s="11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7"/>
      <c r="R26" s="137"/>
      <c r="S26" s="137"/>
      <c r="T26" s="137"/>
      <c r="U26" s="137"/>
      <c r="V26" s="1"/>
      <c r="W26" s="111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11"/>
      <c r="C27" s="1"/>
      <c r="D27" s="111"/>
      <c r="E27" s="11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7"/>
      <c r="R27" s="137"/>
      <c r="S27" s="137"/>
      <c r="T27" s="137"/>
      <c r="U27" s="137"/>
      <c r="V27" s="1"/>
      <c r="W27" s="111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11"/>
      <c r="C28" s="1"/>
      <c r="D28" s="111"/>
      <c r="E28" s="11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7"/>
      <c r="R28" s="137"/>
      <c r="S28" s="137"/>
      <c r="T28" s="137"/>
      <c r="U28" s="137"/>
      <c r="V28" s="1"/>
      <c r="W28" s="111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11"/>
      <c r="C29" s="1"/>
      <c r="D29" s="111"/>
      <c r="E29" s="11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7"/>
      <c r="R29" s="137"/>
      <c r="S29" s="137"/>
      <c r="T29" s="137"/>
      <c r="U29" s="137"/>
      <c r="V29" s="1"/>
      <c r="W29" s="111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11"/>
      <c r="C30" s="1"/>
      <c r="D30" s="111"/>
      <c r="E30" s="11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7"/>
      <c r="R30" s="137"/>
      <c r="S30" s="137"/>
      <c r="T30" s="137"/>
      <c r="U30" s="137"/>
      <c r="V30" s="1"/>
      <c r="W30" s="111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11"/>
      <c r="C31" s="1"/>
      <c r="D31" s="111"/>
      <c r="E31" s="11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7"/>
      <c r="R31" s="137"/>
      <c r="S31" s="137"/>
      <c r="T31" s="137"/>
      <c r="U31" s="137"/>
      <c r="V31" s="1"/>
      <c r="W31" s="111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11"/>
      <c r="C32" s="1"/>
      <c r="D32" s="111"/>
      <c r="E32" s="11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7"/>
      <c r="R32" s="137"/>
      <c r="S32" s="137"/>
      <c r="T32" s="137"/>
      <c r="U32" s="137"/>
      <c r="V32" s="1"/>
      <c r="W32" s="111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11"/>
      <c r="C33" s="1"/>
      <c r="D33" s="111"/>
      <c r="E33" s="11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7"/>
      <c r="R33" s="137"/>
      <c r="S33" s="137"/>
      <c r="T33" s="137"/>
      <c r="U33" s="137"/>
      <c r="V33" s="1"/>
      <c r="W33" s="111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11"/>
      <c r="C34" s="1"/>
      <c r="D34" s="111"/>
      <c r="E34" s="11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7"/>
      <c r="R34" s="137"/>
      <c r="S34" s="137"/>
      <c r="T34" s="137"/>
      <c r="U34" s="137"/>
      <c r="V34" s="1"/>
      <c r="W34" s="111"/>
      <c r="X34" s="1"/>
      <c r="Y34" s="96"/>
      <c r="Z34" s="96"/>
      <c r="AA34" s="96"/>
      <c r="AB34" s="96"/>
      <c r="AC34" s="96"/>
      <c r="AD34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2019-01-26T13:48:30Z</dcterms:modified>
</cp:coreProperties>
</file>