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M15" i="2"/>
  <c r="G15" i="2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O13" i="1"/>
  <c r="M13" i="1"/>
  <c r="O12" i="1"/>
  <c r="M12" i="1"/>
  <c r="O11" i="1"/>
  <c r="M11" i="1"/>
  <c r="O10" i="1"/>
  <c r="M10" i="1"/>
  <c r="M9" i="1"/>
  <c r="M8" i="1"/>
  <c r="M14" i="1" s="1"/>
  <c r="M7" i="1"/>
  <c r="O5" i="1"/>
  <c r="O14" i="1" s="1"/>
  <c r="O4" i="1"/>
  <c r="O18" i="1" l="1"/>
  <c r="O21" i="1" s="1"/>
  <c r="N14" i="1"/>
  <c r="N18" i="1" s="1"/>
  <c r="I21" i="1"/>
  <c r="M21" i="1" s="1"/>
  <c r="M18" i="1"/>
  <c r="F21" i="1"/>
  <c r="K21" i="1" s="1"/>
  <c r="K18" i="1"/>
  <c r="L18" i="1"/>
  <c r="H21" i="1"/>
  <c r="L21" i="1" s="1"/>
  <c r="D15" i="1"/>
  <c r="P23" i="2"/>
  <c r="O23" i="2"/>
  <c r="N23" i="2"/>
  <c r="M23" i="2"/>
  <c r="I23" i="2"/>
  <c r="H23" i="2"/>
  <c r="G23" i="2"/>
  <c r="P9" i="2" l="1"/>
  <c r="M9" i="2"/>
  <c r="I9" i="2"/>
  <c r="G9" i="2"/>
</calcChain>
</file>

<file path=xl/sharedStrings.xml><?xml version="1.0" encoding="utf-8"?>
<sst xmlns="http://schemas.openxmlformats.org/spreadsheetml/2006/main" count="285" uniqueCount="156">
  <si>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</si>
  <si>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</si>
  <si>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</si>
  <si>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</si>
  <si>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</si>
  <si>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</si>
  <si>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</si>
  <si>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</si>
  <si>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</si>
  <si>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</si>
  <si>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</si>
  <si>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</si>
  <si>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</si>
  <si>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</si>
  <si>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</si>
  <si>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</si>
  <si>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</si>
  <si>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</si>
  <si>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</si>
  <si>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</si>
  <si>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</si>
  <si>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</si>
  <si>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</si>
  <si>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</si>
  <si>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</si>
  <si>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</si>
  <si>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</si>
  <si>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</si>
  <si>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</si>
  <si>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</si>
  <si>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</si>
  <si>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</si>
  <si>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</si>
  <si>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</si>
  <si>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</si>
  <si>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Päivi Myllymäki</t>
  </si>
  <si>
    <t>NJ</t>
  </si>
  <si>
    <t>LäPa</t>
  </si>
  <si>
    <t>ViU</t>
  </si>
  <si>
    <t>UPV</t>
  </si>
  <si>
    <t>Roihu</t>
  </si>
  <si>
    <t>9.</t>
  </si>
  <si>
    <t>6.</t>
  </si>
  <si>
    <t>2.</t>
  </si>
  <si>
    <t>3.</t>
  </si>
  <si>
    <t>5.</t>
  </si>
  <si>
    <t>10.</t>
  </si>
  <si>
    <t>1.</t>
  </si>
  <si>
    <t>7.</t>
  </si>
  <si>
    <t>Virkiä</t>
  </si>
  <si>
    <t>16.11.1962</t>
  </si>
  <si>
    <t>----</t>
  </si>
  <si>
    <t>loppuottelut</t>
  </si>
  <si>
    <t>superpesiskarsinta</t>
  </si>
  <si>
    <t>play off</t>
  </si>
  <si>
    <t>LäPa = Lännen Pallo, Turku  (1949)</t>
  </si>
  <si>
    <t>NJ = Nurmon Jymy  (1925)</t>
  </si>
  <si>
    <t>UPV = Ulvilan Pesä-Veikot  (1957)</t>
  </si>
  <si>
    <t>Roihu = Roihu, Helsinki  (1957)</t>
  </si>
  <si>
    <t>Virkiä = Lapuan Virkiä  (1907)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</si>
  <si>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</si>
  <si>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</si>
  <si>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</si>
  <si>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</si>
  <si>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</si>
  <si>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</si>
  <si>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</si>
  <si>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</si>
  <si>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</si>
  <si>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</si>
  <si>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</si>
  <si>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</si>
  <si>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</si>
  <si>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</si>
  <si>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</si>
  <si>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</si>
  <si>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</si>
  <si>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</si>
  <si>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</si>
  <si>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07.09. 1985  Meilahti, Helsinki</t>
  </si>
  <si>
    <t xml:space="preserve"> 3-10</t>
  </si>
  <si>
    <t>Kosti Parviainen</t>
  </si>
  <si>
    <t>1300</t>
  </si>
  <si>
    <t>vai</t>
  </si>
  <si>
    <t>Ikä ensimmäisessä ottelussa</t>
  </si>
  <si>
    <t>Länsi</t>
  </si>
  <si>
    <t>Markku Lähteenmäki</t>
  </si>
  <si>
    <t>08.08. 1987  Stadion, Helsinki</t>
  </si>
  <si>
    <t xml:space="preserve">  3-2</t>
  </si>
  <si>
    <t>Heikki Kauppinen</t>
  </si>
  <si>
    <t>4870</t>
  </si>
  <si>
    <t>06.08. 1988  Ikaalinen</t>
  </si>
  <si>
    <t xml:space="preserve"> 5-14</t>
  </si>
  <si>
    <t>1501</t>
  </si>
  <si>
    <t>22.07. 1989  Viinijärvi</t>
  </si>
  <si>
    <t xml:space="preserve">  8-5</t>
  </si>
  <si>
    <t>Jari Haapanen</t>
  </si>
  <si>
    <t>2076</t>
  </si>
  <si>
    <t>12.08. 1990  Ulvila</t>
  </si>
  <si>
    <t>10-1</t>
  </si>
  <si>
    <t>2783</t>
  </si>
  <si>
    <t>22 v  9 kk  22 pv</t>
  </si>
  <si>
    <t>1.  ottelu</t>
  </si>
  <si>
    <t>2.  ottelu</t>
  </si>
  <si>
    <t>12.05. 1984  NJ - Tahko  6-7</t>
  </si>
  <si>
    <t xml:space="preserve">  21 v   5 kk 26 pv</t>
  </si>
  <si>
    <t>19.05. 1984  NJ - IPV  11-4</t>
  </si>
  <si>
    <t xml:space="preserve">  21 v   6 kk   3 pv</t>
  </si>
  <si>
    <t>9.  ottelu</t>
  </si>
  <si>
    <t>29.07. 1984  IPV - NJ  8-15</t>
  </si>
  <si>
    <t xml:space="preserve">  21 v   8 kk 13 pv</t>
  </si>
  <si>
    <t xml:space="preserve"> ITÄ - LÄNSI - KORTTI</t>
  </si>
  <si>
    <t>B-TYTÖT</t>
  </si>
  <si>
    <t xml:space="preserve"> LIITTO - LEHDISTÖ - KORTTI</t>
  </si>
  <si>
    <t>NAISET</t>
  </si>
  <si>
    <t>Tulos</t>
  </si>
  <si>
    <t xml:space="preserve">  KL-%</t>
  </si>
  <si>
    <t>Liitto</t>
  </si>
  <si>
    <t>Lehdistö</t>
  </si>
  <si>
    <t>22.07. 1979  Reisjärvi</t>
  </si>
  <si>
    <t xml:space="preserve">  8-10</t>
  </si>
  <si>
    <t>2p</t>
  </si>
  <si>
    <t>Teuvo Nyman</t>
  </si>
  <si>
    <t>18.06. 1989  Vimpeli</t>
  </si>
  <si>
    <t>Paavo Lakaniemi</t>
  </si>
  <si>
    <t>28.06. 1987  Joutsa</t>
  </si>
  <si>
    <t xml:space="preserve">  5-2</t>
  </si>
  <si>
    <t xml:space="preserve">Kosti Parviainen </t>
  </si>
  <si>
    <t>19.06. 1988  Vähäkyrö</t>
  </si>
  <si>
    <t>11-1</t>
  </si>
  <si>
    <t>16.06. 1990  Ikaalinen</t>
  </si>
  <si>
    <t xml:space="preserve">  1-2</t>
  </si>
  <si>
    <t>24 v  7 kk  12 pv</t>
  </si>
  <si>
    <t>29.07. 1978  Jyväskylä</t>
  </si>
  <si>
    <t xml:space="preserve">  1-33</t>
  </si>
  <si>
    <t>Antero Salonen</t>
  </si>
  <si>
    <t>2/4</t>
  </si>
  <si>
    <t>1/1</t>
  </si>
  <si>
    <t>1/3</t>
  </si>
  <si>
    <t>4/5</t>
  </si>
  <si>
    <t>0/1</t>
  </si>
  <si>
    <t>2/2</t>
  </si>
  <si>
    <t xml:space="preserve">  7-13</t>
  </si>
  <si>
    <t>1/4</t>
  </si>
  <si>
    <t>1/2</t>
  </si>
  <si>
    <t>0/2</t>
  </si>
  <si>
    <t>0/0</t>
  </si>
  <si>
    <t>3/6</t>
  </si>
  <si>
    <t>3/4</t>
  </si>
  <si>
    <t>2/6</t>
  </si>
  <si>
    <t>7/19</t>
  </si>
  <si>
    <t>0/3</t>
  </si>
  <si>
    <t>0/4</t>
  </si>
  <si>
    <t>6/11</t>
  </si>
  <si>
    <t>3/7</t>
  </si>
  <si>
    <t>8/16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</si>
</sst>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10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2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41</v>
      </c>
      <c r="D4" s="28" t="s">
        <v>36</v>
      </c>
      <c r="E4" s="27">
        <v>12</v>
      </c>
      <c r="F4" s="27">
        <v>1</v>
      </c>
      <c r="G4" s="27">
        <v>13</v>
      </c>
      <c r="H4" s="27">
        <v>8</v>
      </c>
      <c r="I4" s="27">
        <v>44</v>
      </c>
      <c r="J4" s="27">
        <v>8</v>
      </c>
      <c r="K4" s="27">
        <v>6</v>
      </c>
      <c r="L4" s="27">
        <v>16</v>
      </c>
      <c r="M4" s="27">
        <v>14</v>
      </c>
      <c r="N4" s="64">
        <v>0.62857142857142856</v>
      </c>
      <c r="O4" s="25">
        <f t="shared" ref="O4:O5" si="0">PRODUCT(I4/N4)</f>
        <v>70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42</v>
      </c>
      <c r="D5" s="28" t="s">
        <v>37</v>
      </c>
      <c r="E5" s="27">
        <v>18</v>
      </c>
      <c r="F5" s="27">
        <v>2</v>
      </c>
      <c r="G5" s="27">
        <v>21</v>
      </c>
      <c r="H5" s="27">
        <v>10</v>
      </c>
      <c r="I5" s="27">
        <v>74</v>
      </c>
      <c r="J5" s="27">
        <v>14</v>
      </c>
      <c r="K5" s="27">
        <v>11</v>
      </c>
      <c r="L5" s="27">
        <v>26</v>
      </c>
      <c r="M5" s="27">
        <v>23</v>
      </c>
      <c r="N5" s="64">
        <v>0.58730158730158732</v>
      </c>
      <c r="O5" s="25">
        <f t="shared" si="0"/>
        <v>126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>
        <v>1</v>
      </c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 t="s">
        <v>41</v>
      </c>
      <c r="D6" s="41" t="s">
        <v>37</v>
      </c>
      <c r="E6" s="27">
        <v>17</v>
      </c>
      <c r="F6" s="27">
        <v>1</v>
      </c>
      <c r="G6" s="27">
        <v>8</v>
      </c>
      <c r="H6" s="27">
        <v>11</v>
      </c>
      <c r="I6" s="27">
        <v>62</v>
      </c>
      <c r="J6" s="27">
        <v>17</v>
      </c>
      <c r="K6" s="27">
        <v>21</v>
      </c>
      <c r="L6" s="27">
        <v>15</v>
      </c>
      <c r="M6" s="27">
        <v>9</v>
      </c>
      <c r="N6" s="63" t="s">
        <v>51</v>
      </c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27" t="s">
        <v>43</v>
      </c>
      <c r="D7" s="41" t="s">
        <v>38</v>
      </c>
      <c r="E7" s="27">
        <v>18</v>
      </c>
      <c r="F7" s="27">
        <v>0</v>
      </c>
      <c r="G7" s="27">
        <v>8</v>
      </c>
      <c r="H7" s="27">
        <v>12</v>
      </c>
      <c r="I7" s="27">
        <v>61</v>
      </c>
      <c r="J7" s="27">
        <v>18</v>
      </c>
      <c r="K7" s="27">
        <v>18</v>
      </c>
      <c r="L7" s="27">
        <v>17</v>
      </c>
      <c r="M7" s="27">
        <f>PRODUCT(F7+G7)</f>
        <v>8</v>
      </c>
      <c r="N7" s="63" t="s">
        <v>51</v>
      </c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>
        <v>1</v>
      </c>
      <c r="AA7" s="27">
        <v>1</v>
      </c>
      <c r="AB7" s="27"/>
      <c r="AC7" s="27"/>
      <c r="AD7" s="27">
        <v>1</v>
      </c>
      <c r="AE7" s="27"/>
      <c r="AF7" s="14" t="s">
        <v>52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1988</v>
      </c>
      <c r="C8" s="27" t="s">
        <v>44</v>
      </c>
      <c r="D8" s="41" t="s">
        <v>38</v>
      </c>
      <c r="E8" s="27">
        <v>18</v>
      </c>
      <c r="F8" s="27">
        <v>2</v>
      </c>
      <c r="G8" s="27">
        <v>6</v>
      </c>
      <c r="H8" s="27">
        <v>27</v>
      </c>
      <c r="I8" s="27">
        <v>80</v>
      </c>
      <c r="J8" s="27">
        <v>31</v>
      </c>
      <c r="K8" s="27">
        <v>18</v>
      </c>
      <c r="L8" s="27">
        <v>23</v>
      </c>
      <c r="M8" s="27">
        <f>PRODUCT(F8+G8)</f>
        <v>8</v>
      </c>
      <c r="N8" s="63" t="s">
        <v>51</v>
      </c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>
        <v>1</v>
      </c>
      <c r="AA8" s="27">
        <v>1</v>
      </c>
      <c r="AB8" s="27"/>
      <c r="AC8" s="27"/>
      <c r="AD8" s="27"/>
      <c r="AE8" s="27"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1989</v>
      </c>
      <c r="C9" s="27" t="s">
        <v>42</v>
      </c>
      <c r="D9" s="41" t="s">
        <v>39</v>
      </c>
      <c r="E9" s="27">
        <v>18</v>
      </c>
      <c r="F9" s="27">
        <v>2</v>
      </c>
      <c r="G9" s="27">
        <v>13</v>
      </c>
      <c r="H9" s="27">
        <v>22</v>
      </c>
      <c r="I9" s="27">
        <v>107</v>
      </c>
      <c r="J9" s="27">
        <v>22</v>
      </c>
      <c r="K9" s="27">
        <v>37</v>
      </c>
      <c r="L9" s="27">
        <v>33</v>
      </c>
      <c r="M9" s="27">
        <f>PRODUCT(F9+G9)</f>
        <v>15</v>
      </c>
      <c r="N9" s="63" t="s">
        <v>51</v>
      </c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>
        <v>1</v>
      </c>
      <c r="AA9" s="27">
        <v>1</v>
      </c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1990</v>
      </c>
      <c r="C10" s="27" t="s">
        <v>45</v>
      </c>
      <c r="D10" s="41" t="s">
        <v>39</v>
      </c>
      <c r="E10" s="27">
        <v>22</v>
      </c>
      <c r="F10" s="27">
        <v>2</v>
      </c>
      <c r="G10" s="27">
        <v>13</v>
      </c>
      <c r="H10" s="27">
        <v>33</v>
      </c>
      <c r="I10" s="27">
        <v>138</v>
      </c>
      <c r="J10" s="27">
        <v>30</v>
      </c>
      <c r="K10" s="27">
        <v>42</v>
      </c>
      <c r="L10" s="27">
        <v>51</v>
      </c>
      <c r="M10" s="27">
        <f>SUM(F10+G10)</f>
        <v>15</v>
      </c>
      <c r="N10" s="64">
        <v>0.64700000000000002</v>
      </c>
      <c r="O10" s="25">
        <f>PRODUCT(I10/N10)</f>
        <v>213.29211746522409</v>
      </c>
      <c r="P10" s="27"/>
      <c r="Q10" s="42"/>
      <c r="R10" s="42"/>
      <c r="S10" s="33"/>
      <c r="T10" s="27"/>
      <c r="U10" s="30"/>
      <c r="V10" s="30"/>
      <c r="W10" s="30"/>
      <c r="X10" s="30"/>
      <c r="Y10" s="30"/>
      <c r="Z10" s="27">
        <v>1</v>
      </c>
      <c r="AA10" s="27">
        <v>1</v>
      </c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1991</v>
      </c>
      <c r="C11" s="27" t="s">
        <v>46</v>
      </c>
      <c r="D11" s="41" t="s">
        <v>39</v>
      </c>
      <c r="E11" s="27">
        <v>22</v>
      </c>
      <c r="F11" s="27">
        <v>2</v>
      </c>
      <c r="G11" s="27">
        <v>14</v>
      </c>
      <c r="H11" s="27">
        <v>25</v>
      </c>
      <c r="I11" s="27">
        <v>130</v>
      </c>
      <c r="J11" s="27">
        <v>19</v>
      </c>
      <c r="K11" s="27">
        <v>54</v>
      </c>
      <c r="L11" s="27">
        <v>41</v>
      </c>
      <c r="M11" s="27">
        <f>SUM(F11+G11)</f>
        <v>16</v>
      </c>
      <c r="N11" s="64">
        <v>0.59499999999999997</v>
      </c>
      <c r="O11" s="25">
        <f>PRODUCT(I11/N11)</f>
        <v>218.48739495798321</v>
      </c>
      <c r="P11" s="27"/>
      <c r="Q11" s="42"/>
      <c r="R11" s="42"/>
      <c r="S11" s="33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65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1992</v>
      </c>
      <c r="C12" s="27" t="s">
        <v>48</v>
      </c>
      <c r="D12" s="41" t="s">
        <v>40</v>
      </c>
      <c r="E12" s="27">
        <v>21</v>
      </c>
      <c r="F12" s="27">
        <v>2</v>
      </c>
      <c r="G12" s="27">
        <v>18</v>
      </c>
      <c r="H12" s="27">
        <v>26</v>
      </c>
      <c r="I12" s="27">
        <v>105</v>
      </c>
      <c r="J12" s="27">
        <v>28</v>
      </c>
      <c r="K12" s="27">
        <v>26</v>
      </c>
      <c r="L12" s="27">
        <v>31</v>
      </c>
      <c r="M12" s="27">
        <f>SUM(F12+G12)</f>
        <v>20</v>
      </c>
      <c r="N12" s="64">
        <v>0.63300000000000001</v>
      </c>
      <c r="O12" s="25">
        <f>PRODUCT(I12/N12)</f>
        <v>165.87677725118482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1993</v>
      </c>
      <c r="C13" s="27" t="s">
        <v>47</v>
      </c>
      <c r="D13" s="41" t="s">
        <v>49</v>
      </c>
      <c r="E13" s="27">
        <v>22</v>
      </c>
      <c r="F13" s="27">
        <v>0</v>
      </c>
      <c r="G13" s="27">
        <v>11</v>
      </c>
      <c r="H13" s="27">
        <v>17</v>
      </c>
      <c r="I13" s="27">
        <v>56</v>
      </c>
      <c r="J13" s="27">
        <v>13</v>
      </c>
      <c r="K13" s="27">
        <v>17</v>
      </c>
      <c r="L13" s="27">
        <v>15</v>
      </c>
      <c r="M13" s="27">
        <f>SUM(F13+G13)</f>
        <v>11</v>
      </c>
      <c r="N13" s="64">
        <v>0.54900000000000004</v>
      </c>
      <c r="O13" s="25">
        <f>PRODUCT(I13/N13)</f>
        <v>102.00364298724953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>
        <v>1</v>
      </c>
      <c r="AD13" s="27"/>
      <c r="AE13" s="27"/>
      <c r="AF13" s="14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188</v>
      </c>
      <c r="F14" s="19">
        <f t="shared" si="1"/>
        <v>14</v>
      </c>
      <c r="G14" s="19">
        <f t="shared" si="1"/>
        <v>125</v>
      </c>
      <c r="H14" s="19">
        <f t="shared" si="1"/>
        <v>191</v>
      </c>
      <c r="I14" s="19">
        <f t="shared" si="1"/>
        <v>857</v>
      </c>
      <c r="J14" s="19">
        <f t="shared" si="1"/>
        <v>200</v>
      </c>
      <c r="K14" s="19">
        <f t="shared" si="1"/>
        <v>250</v>
      </c>
      <c r="L14" s="19">
        <f t="shared" si="1"/>
        <v>268</v>
      </c>
      <c r="M14" s="19">
        <f t="shared" si="1"/>
        <v>139</v>
      </c>
      <c r="N14" s="31">
        <f>PRODUCT(542/O14)</f>
        <v>0.60514038893013011</v>
      </c>
      <c r="O14" s="32">
        <f>SUM(O4:O13)</f>
        <v>895.65993266164173</v>
      </c>
      <c r="P14" s="19">
        <f t="shared" ref="P14:AE14" si="2">SUM(P4:P13)</f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5</v>
      </c>
      <c r="AA14" s="19">
        <f t="shared" si="2"/>
        <v>4</v>
      </c>
      <c r="AB14" s="19">
        <f t="shared" si="2"/>
        <v>0</v>
      </c>
      <c r="AC14" s="19">
        <f t="shared" si="2"/>
        <v>1</v>
      </c>
      <c r="AD14" s="19">
        <f t="shared" si="2"/>
        <v>1</v>
      </c>
      <c r="AE14" s="19">
        <f t="shared" si="2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917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60</v>
      </c>
      <c r="Q17" s="13"/>
      <c r="R17" s="13"/>
      <c r="S17" s="13"/>
      <c r="T17" s="67"/>
      <c r="U17" s="67"/>
      <c r="V17" s="67"/>
      <c r="W17" s="67"/>
      <c r="X17" s="67"/>
      <c r="Y17" s="13"/>
      <c r="Z17" s="13"/>
      <c r="AA17" s="13"/>
      <c r="AB17" s="13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3"/>
      <c r="E18" s="27">
        <f>PRODUCT(E14)</f>
        <v>188</v>
      </c>
      <c r="F18" s="27">
        <f>PRODUCT(F14)</f>
        <v>14</v>
      </c>
      <c r="G18" s="27">
        <f>PRODUCT(G14)</f>
        <v>125</v>
      </c>
      <c r="H18" s="27">
        <f>PRODUCT(H14)</f>
        <v>191</v>
      </c>
      <c r="I18" s="27">
        <f>PRODUCT(I14)</f>
        <v>857</v>
      </c>
      <c r="J18" s="1"/>
      <c r="K18" s="44">
        <f>PRODUCT((F18+G18)/E18)</f>
        <v>0.73936170212765961</v>
      </c>
      <c r="L18" s="44">
        <f>PRODUCT(H18/E18)</f>
        <v>1.0159574468085106</v>
      </c>
      <c r="M18" s="44">
        <f>PRODUCT(I18/E18)</f>
        <v>4.5585106382978724</v>
      </c>
      <c r="N18" s="29">
        <f>PRODUCT(N14)</f>
        <v>0.60514038893013011</v>
      </c>
      <c r="O18" s="25">
        <f>PRODUCT(O14)</f>
        <v>895.65993266164173</v>
      </c>
      <c r="P18" s="68" t="s">
        <v>61</v>
      </c>
      <c r="Q18" s="69"/>
      <c r="R18" s="69"/>
      <c r="S18" s="70" t="s">
        <v>104</v>
      </c>
      <c r="T18" s="70"/>
      <c r="U18" s="70"/>
      <c r="V18" s="70"/>
      <c r="W18" s="70"/>
      <c r="X18" s="70"/>
      <c r="Y18" s="70"/>
      <c r="Z18" s="70"/>
      <c r="AA18" s="70"/>
      <c r="AB18" s="71" t="s">
        <v>102</v>
      </c>
      <c r="AC18" s="71"/>
      <c r="AD18" s="71"/>
      <c r="AE18" s="71"/>
      <c r="AF18" s="72" t="s">
        <v>105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5" t="s">
        <v>18</v>
      </c>
      <c r="C19" s="46"/>
      <c r="D19" s="47"/>
      <c r="E19" s="27"/>
      <c r="F19" s="27"/>
      <c r="G19" s="27"/>
      <c r="H19" s="27"/>
      <c r="I19" s="27"/>
      <c r="J19" s="1"/>
      <c r="K19" s="44"/>
      <c r="L19" s="44"/>
      <c r="M19" s="44"/>
      <c r="N19" s="29"/>
      <c r="O19" s="66">
        <v>0</v>
      </c>
      <c r="P19" s="73" t="s">
        <v>62</v>
      </c>
      <c r="Q19" s="74"/>
      <c r="R19" s="74"/>
      <c r="S19" s="75" t="s">
        <v>106</v>
      </c>
      <c r="T19" s="75"/>
      <c r="U19" s="75"/>
      <c r="V19" s="75"/>
      <c r="W19" s="75"/>
      <c r="X19" s="75"/>
      <c r="Y19" s="75"/>
      <c r="Z19" s="75"/>
      <c r="AA19" s="75"/>
      <c r="AB19" s="76" t="s">
        <v>103</v>
      </c>
      <c r="AC19" s="76"/>
      <c r="AD19" s="76"/>
      <c r="AE19" s="76"/>
      <c r="AF19" s="77" t="s">
        <v>107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8" t="s">
        <v>19</v>
      </c>
      <c r="C20" s="49"/>
      <c r="D20" s="50"/>
      <c r="E20" s="30"/>
      <c r="F20" s="30"/>
      <c r="G20" s="30"/>
      <c r="H20" s="30"/>
      <c r="I20" s="30"/>
      <c r="J20" s="1"/>
      <c r="K20" s="51"/>
      <c r="L20" s="51"/>
      <c r="M20" s="51"/>
      <c r="N20" s="52"/>
      <c r="O20" s="25">
        <v>0</v>
      </c>
      <c r="P20" s="73" t="s">
        <v>63</v>
      </c>
      <c r="Q20" s="74"/>
      <c r="R20" s="74"/>
      <c r="S20" s="75" t="s">
        <v>104</v>
      </c>
      <c r="T20" s="75"/>
      <c r="U20" s="75"/>
      <c r="V20" s="75"/>
      <c r="W20" s="75"/>
      <c r="X20" s="75"/>
      <c r="Y20" s="75"/>
      <c r="Z20" s="75"/>
      <c r="AA20" s="75"/>
      <c r="AB20" s="76" t="s">
        <v>102</v>
      </c>
      <c r="AC20" s="76"/>
      <c r="AD20" s="76"/>
      <c r="AE20" s="76"/>
      <c r="AF20" s="77" t="s">
        <v>105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3" t="s">
        <v>20</v>
      </c>
      <c r="C21" s="54"/>
      <c r="D21" s="55"/>
      <c r="E21" s="19">
        <f>SUM(E18:E20)</f>
        <v>188</v>
      </c>
      <c r="F21" s="19">
        <f>SUM(F18:F20)</f>
        <v>14</v>
      </c>
      <c r="G21" s="19">
        <f>SUM(G18:G20)</f>
        <v>125</v>
      </c>
      <c r="H21" s="19">
        <f>SUM(H18:H20)</f>
        <v>191</v>
      </c>
      <c r="I21" s="19">
        <f>SUM(I18:I20)</f>
        <v>857</v>
      </c>
      <c r="J21" s="1"/>
      <c r="K21" s="56">
        <f>PRODUCT((F21+G21)/E21)</f>
        <v>0.73936170212765961</v>
      </c>
      <c r="L21" s="56">
        <f>PRODUCT(H21/E21)</f>
        <v>1.0159574468085106</v>
      </c>
      <c r="M21" s="56">
        <f>PRODUCT(I21/E21)</f>
        <v>4.5585106382978724</v>
      </c>
      <c r="N21" s="31"/>
      <c r="O21" s="25">
        <f>SUM(O18:O20)</f>
        <v>895.65993266164173</v>
      </c>
      <c r="P21" s="78" t="s">
        <v>64</v>
      </c>
      <c r="Q21" s="79"/>
      <c r="R21" s="79"/>
      <c r="S21" s="80" t="s">
        <v>109</v>
      </c>
      <c r="T21" s="80"/>
      <c r="U21" s="80"/>
      <c r="V21" s="80"/>
      <c r="W21" s="80"/>
      <c r="X21" s="80"/>
      <c r="Y21" s="80"/>
      <c r="Z21" s="80"/>
      <c r="AA21" s="80"/>
      <c r="AB21" s="81" t="s">
        <v>108</v>
      </c>
      <c r="AC21" s="81"/>
      <c r="AD21" s="81"/>
      <c r="AE21" s="81"/>
      <c r="AF21" s="82" t="s">
        <v>110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34</v>
      </c>
      <c r="C23" s="1"/>
      <c r="D23" s="1" t="s">
        <v>56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57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1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58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1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1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57"/>
      <c r="C28" s="57"/>
      <c r="D28" s="57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38"/>
      <c r="R28" s="1"/>
      <c r="S28" s="25"/>
      <c r="T28" s="1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1"/>
      <c r="U29" s="25"/>
      <c r="V29" s="5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1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.7109375" style="124" customWidth="1"/>
    <col min="3" max="3" width="17.5703125" style="125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125" customWidth="1"/>
    <col min="12" max="12" width="6.28515625" style="125" customWidth="1"/>
    <col min="13" max="16" width="4.7109375" style="125" customWidth="1"/>
    <col min="17" max="21" width="6.7109375" style="162" customWidth="1"/>
    <col min="22" max="22" width="11" style="125" customWidth="1"/>
    <col min="23" max="23" width="24.140625" style="126" customWidth="1"/>
    <col min="24" max="24" width="9.42578125" style="125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111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51"/>
      <c r="R1" s="151"/>
      <c r="S1" s="151"/>
      <c r="T1" s="151"/>
      <c r="U1" s="151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35</v>
      </c>
      <c r="C2" s="4" t="s">
        <v>50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87"/>
      <c r="X2" s="42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114</v>
      </c>
      <c r="C3" s="23" t="s">
        <v>65</v>
      </c>
      <c r="D3" s="90" t="s">
        <v>66</v>
      </c>
      <c r="E3" s="91" t="s">
        <v>1</v>
      </c>
      <c r="F3" s="25"/>
      <c r="G3" s="92" t="s">
        <v>67</v>
      </c>
      <c r="H3" s="93" t="s">
        <v>68</v>
      </c>
      <c r="I3" s="93" t="s">
        <v>31</v>
      </c>
      <c r="J3" s="18" t="s">
        <v>69</v>
      </c>
      <c r="K3" s="94" t="s">
        <v>70</v>
      </c>
      <c r="L3" s="94" t="s">
        <v>71</v>
      </c>
      <c r="M3" s="92" t="s">
        <v>72</v>
      </c>
      <c r="N3" s="92" t="s">
        <v>30</v>
      </c>
      <c r="O3" s="93" t="s">
        <v>73</v>
      </c>
      <c r="P3" s="92" t="s">
        <v>68</v>
      </c>
      <c r="Q3" s="153" t="s">
        <v>3</v>
      </c>
      <c r="R3" s="153">
        <v>1</v>
      </c>
      <c r="S3" s="153">
        <v>2</v>
      </c>
      <c r="T3" s="153">
        <v>3</v>
      </c>
      <c r="U3" s="153" t="s">
        <v>74</v>
      </c>
      <c r="V3" s="18" t="s">
        <v>21</v>
      </c>
      <c r="W3" s="17" t="s">
        <v>75</v>
      </c>
      <c r="X3" s="17" t="s">
        <v>76</v>
      </c>
      <c r="Y3" s="86"/>
      <c r="Z3" s="86"/>
      <c r="AA3" s="86"/>
      <c r="AB3" s="86"/>
      <c r="AC3" s="86"/>
      <c r="AD3" s="86"/>
    </row>
    <row r="4" spans="1:30" x14ac:dyDescent="0.25">
      <c r="A4" s="128"/>
      <c r="B4" s="163" t="s">
        <v>79</v>
      </c>
      <c r="C4" s="129" t="s">
        <v>80</v>
      </c>
      <c r="D4" s="130" t="s">
        <v>85</v>
      </c>
      <c r="E4" s="131" t="s">
        <v>37</v>
      </c>
      <c r="F4" s="183"/>
      <c r="G4" s="132">
        <v>1</v>
      </c>
      <c r="H4" s="133"/>
      <c r="I4" s="132"/>
      <c r="J4" s="134"/>
      <c r="K4" s="134" t="s">
        <v>83</v>
      </c>
      <c r="L4" s="134"/>
      <c r="M4" s="134">
        <v>1</v>
      </c>
      <c r="N4" s="132"/>
      <c r="O4" s="133"/>
      <c r="P4" s="132"/>
      <c r="Q4" s="154" t="s">
        <v>146</v>
      </c>
      <c r="R4" s="154"/>
      <c r="S4" s="154"/>
      <c r="T4" s="154"/>
      <c r="U4" s="154"/>
      <c r="V4" s="135" t="s">
        <v>51</v>
      </c>
      <c r="W4" s="129" t="s">
        <v>86</v>
      </c>
      <c r="X4" s="136" t="s">
        <v>82</v>
      </c>
      <c r="Y4" s="86"/>
      <c r="Z4" s="86"/>
      <c r="AA4" s="86"/>
      <c r="AB4" s="86"/>
      <c r="AC4" s="86"/>
      <c r="AD4" s="86"/>
    </row>
    <row r="5" spans="1:30" x14ac:dyDescent="0.25">
      <c r="A5" s="128"/>
      <c r="B5" s="184" t="s">
        <v>87</v>
      </c>
      <c r="C5" s="96" t="s">
        <v>88</v>
      </c>
      <c r="D5" s="95" t="s">
        <v>77</v>
      </c>
      <c r="E5" s="97" t="s">
        <v>38</v>
      </c>
      <c r="F5" s="183"/>
      <c r="G5" s="98">
        <v>1</v>
      </c>
      <c r="H5" s="99"/>
      <c r="I5" s="98"/>
      <c r="J5" s="100" t="s">
        <v>78</v>
      </c>
      <c r="K5" s="100">
        <v>6</v>
      </c>
      <c r="L5" s="100"/>
      <c r="M5" s="100">
        <v>1</v>
      </c>
      <c r="N5" s="98"/>
      <c r="O5" s="99"/>
      <c r="P5" s="98">
        <v>1</v>
      </c>
      <c r="Q5" s="155" t="s">
        <v>143</v>
      </c>
      <c r="R5" s="155" t="s">
        <v>144</v>
      </c>
      <c r="S5" s="155"/>
      <c r="T5" s="155" t="s">
        <v>145</v>
      </c>
      <c r="U5" s="155"/>
      <c r="V5" s="101">
        <v>0.25</v>
      </c>
      <c r="W5" s="96" t="s">
        <v>89</v>
      </c>
      <c r="X5" s="102" t="s">
        <v>90</v>
      </c>
      <c r="Y5" s="86"/>
      <c r="Z5" s="86"/>
      <c r="AA5" s="86"/>
      <c r="AB5" s="86"/>
      <c r="AC5" s="86"/>
      <c r="AD5" s="86"/>
    </row>
    <row r="6" spans="1:30" x14ac:dyDescent="0.25">
      <c r="A6" s="128"/>
      <c r="B6" s="184" t="s">
        <v>91</v>
      </c>
      <c r="C6" s="96" t="s">
        <v>92</v>
      </c>
      <c r="D6" s="95" t="s">
        <v>77</v>
      </c>
      <c r="E6" s="97" t="s">
        <v>38</v>
      </c>
      <c r="F6" s="183"/>
      <c r="G6" s="98"/>
      <c r="H6" s="99"/>
      <c r="I6" s="98">
        <v>1</v>
      </c>
      <c r="J6" s="100" t="s">
        <v>78</v>
      </c>
      <c r="K6" s="100">
        <v>7</v>
      </c>
      <c r="L6" s="100"/>
      <c r="M6" s="100">
        <v>1</v>
      </c>
      <c r="N6" s="98"/>
      <c r="O6" s="99"/>
      <c r="P6" s="98"/>
      <c r="Q6" s="155" t="s">
        <v>147</v>
      </c>
      <c r="R6" s="155" t="s">
        <v>148</v>
      </c>
      <c r="S6" s="155"/>
      <c r="T6" s="155" t="s">
        <v>140</v>
      </c>
      <c r="U6" s="155" t="s">
        <v>140</v>
      </c>
      <c r="V6" s="101">
        <v>0.5</v>
      </c>
      <c r="W6" s="96" t="s">
        <v>81</v>
      </c>
      <c r="X6" s="102" t="s">
        <v>93</v>
      </c>
      <c r="Y6" s="86"/>
      <c r="Z6" s="86"/>
      <c r="AA6" s="86"/>
      <c r="AB6" s="86"/>
      <c r="AC6" s="86"/>
      <c r="AD6" s="86"/>
    </row>
    <row r="7" spans="1:30" x14ac:dyDescent="0.25">
      <c r="A7" s="128"/>
      <c r="B7" s="163" t="s">
        <v>94</v>
      </c>
      <c r="C7" s="129" t="s">
        <v>95</v>
      </c>
      <c r="D7" s="130" t="s">
        <v>85</v>
      </c>
      <c r="E7" s="131" t="s">
        <v>39</v>
      </c>
      <c r="F7" s="183"/>
      <c r="G7" s="132"/>
      <c r="H7" s="133"/>
      <c r="I7" s="132">
        <v>1</v>
      </c>
      <c r="J7" s="134" t="s">
        <v>78</v>
      </c>
      <c r="K7" s="134">
        <v>6</v>
      </c>
      <c r="L7" s="134"/>
      <c r="M7" s="134">
        <v>1</v>
      </c>
      <c r="N7" s="132"/>
      <c r="O7" s="133"/>
      <c r="P7" s="132"/>
      <c r="Q7" s="154" t="s">
        <v>149</v>
      </c>
      <c r="R7" s="154" t="s">
        <v>136</v>
      </c>
      <c r="S7" s="154"/>
      <c r="T7" s="154" t="s">
        <v>140</v>
      </c>
      <c r="U7" s="154" t="s">
        <v>140</v>
      </c>
      <c r="V7" s="135">
        <v>0.33333333333333331</v>
      </c>
      <c r="W7" s="129" t="s">
        <v>96</v>
      </c>
      <c r="X7" s="136" t="s">
        <v>97</v>
      </c>
      <c r="Y7" s="86"/>
      <c r="Z7" s="86"/>
      <c r="AA7" s="86"/>
      <c r="AB7" s="86"/>
      <c r="AC7" s="86"/>
      <c r="AD7" s="86"/>
    </row>
    <row r="8" spans="1:30" x14ac:dyDescent="0.25">
      <c r="A8" s="128"/>
      <c r="B8" s="163" t="s">
        <v>98</v>
      </c>
      <c r="C8" s="129" t="s">
        <v>99</v>
      </c>
      <c r="D8" s="130" t="s">
        <v>85</v>
      </c>
      <c r="E8" s="131" t="s">
        <v>39</v>
      </c>
      <c r="F8" s="183"/>
      <c r="G8" s="132"/>
      <c r="H8" s="133"/>
      <c r="I8" s="133">
        <v>1</v>
      </c>
      <c r="J8" s="134" t="s">
        <v>78</v>
      </c>
      <c r="K8" s="134">
        <v>7</v>
      </c>
      <c r="L8" s="134"/>
      <c r="M8" s="134">
        <v>1</v>
      </c>
      <c r="N8" s="132"/>
      <c r="O8" s="133"/>
      <c r="P8" s="132"/>
      <c r="Q8" s="154" t="s">
        <v>138</v>
      </c>
      <c r="R8" s="154" t="s">
        <v>140</v>
      </c>
      <c r="S8" s="154" t="s">
        <v>137</v>
      </c>
      <c r="T8" s="154"/>
      <c r="U8" s="154" t="s">
        <v>140</v>
      </c>
      <c r="V8" s="135">
        <v>0.33333333333333331</v>
      </c>
      <c r="W8" s="129" t="s">
        <v>96</v>
      </c>
      <c r="X8" s="136" t="s">
        <v>100</v>
      </c>
      <c r="Y8" s="86"/>
      <c r="Z8" s="86"/>
      <c r="AA8" s="86"/>
      <c r="AB8" s="86"/>
      <c r="AC8" s="86"/>
      <c r="AD8" s="86"/>
    </row>
    <row r="9" spans="1:30" x14ac:dyDescent="0.25">
      <c r="A9" s="24"/>
      <c r="B9" s="23" t="s">
        <v>9</v>
      </c>
      <c r="C9" s="18"/>
      <c r="D9" s="17"/>
      <c r="E9" s="103"/>
      <c r="F9" s="104"/>
      <c r="G9" s="19">
        <f>SUM(G4:G8)</f>
        <v>2</v>
      </c>
      <c r="H9" s="19"/>
      <c r="I9" s="19">
        <f>SUM(I4:I8)</f>
        <v>3</v>
      </c>
      <c r="J9" s="18"/>
      <c r="K9" s="18"/>
      <c r="L9" s="18"/>
      <c r="M9" s="19">
        <f t="shared" ref="M9:U9" si="0">SUM(M4:M8)</f>
        <v>5</v>
      </c>
      <c r="N9" s="19"/>
      <c r="O9" s="19"/>
      <c r="P9" s="19">
        <f t="shared" si="0"/>
        <v>1</v>
      </c>
      <c r="Q9" s="106" t="s">
        <v>150</v>
      </c>
      <c r="R9" s="106" t="s">
        <v>153</v>
      </c>
      <c r="S9" s="106" t="s">
        <v>137</v>
      </c>
      <c r="T9" s="106" t="s">
        <v>152</v>
      </c>
      <c r="U9" s="106" t="s">
        <v>151</v>
      </c>
      <c r="V9" s="31">
        <v>0.36799999999999999</v>
      </c>
      <c r="W9" s="105"/>
      <c r="X9" s="106"/>
      <c r="Y9" s="86"/>
      <c r="Z9" s="86"/>
      <c r="AA9" s="86"/>
      <c r="AB9" s="86"/>
      <c r="AC9" s="86"/>
      <c r="AD9" s="86"/>
    </row>
    <row r="10" spans="1:30" x14ac:dyDescent="0.25">
      <c r="A10" s="24"/>
      <c r="B10" s="107" t="s">
        <v>84</v>
      </c>
      <c r="C10" s="108" t="s">
        <v>101</v>
      </c>
      <c r="D10" s="109"/>
      <c r="E10" s="110"/>
      <c r="F10" s="111"/>
      <c r="G10" s="112"/>
      <c r="H10" s="112"/>
      <c r="I10" s="112"/>
      <c r="J10" s="113"/>
      <c r="K10" s="113"/>
      <c r="L10" s="113"/>
      <c r="M10" s="112"/>
      <c r="N10" s="112"/>
      <c r="O10" s="112"/>
      <c r="P10" s="112"/>
      <c r="Q10" s="156"/>
      <c r="R10" s="156"/>
      <c r="S10" s="156"/>
      <c r="T10" s="156"/>
      <c r="U10" s="156"/>
      <c r="V10" s="112"/>
      <c r="W10" s="109"/>
      <c r="X10" s="114"/>
      <c r="Y10" s="86"/>
      <c r="Z10" s="86"/>
      <c r="AA10" s="86"/>
      <c r="AB10" s="86"/>
      <c r="AC10" s="86"/>
      <c r="AD10" s="86"/>
    </row>
    <row r="11" spans="1:30" x14ac:dyDescent="0.25">
      <c r="A11" s="24"/>
      <c r="B11" s="115"/>
      <c r="C11" s="116"/>
      <c r="D11" s="116"/>
      <c r="E11" s="117"/>
      <c r="F11" s="117"/>
      <c r="G11" s="118"/>
      <c r="H11" s="119"/>
      <c r="I11" s="117"/>
      <c r="J11" s="119"/>
      <c r="K11" s="119"/>
      <c r="L11" s="119"/>
      <c r="M11" s="119"/>
      <c r="N11" s="119"/>
      <c r="O11" s="119"/>
      <c r="P11" s="119"/>
      <c r="Q11" s="157"/>
      <c r="R11" s="157"/>
      <c r="S11" s="157"/>
      <c r="T11" s="157"/>
      <c r="U11" s="157"/>
      <c r="V11" s="119"/>
      <c r="W11" s="119"/>
      <c r="X11" s="120"/>
      <c r="Y11" s="86"/>
      <c r="Z11" s="86"/>
      <c r="AA11" s="86"/>
      <c r="AB11" s="86"/>
      <c r="AC11" s="86"/>
      <c r="AD11" s="86"/>
    </row>
    <row r="12" spans="1:30" x14ac:dyDescent="0.25">
      <c r="A12" s="9"/>
      <c r="B12" s="89" t="s">
        <v>112</v>
      </c>
      <c r="C12" s="23" t="s">
        <v>65</v>
      </c>
      <c r="D12" s="90" t="s">
        <v>66</v>
      </c>
      <c r="E12" s="91" t="s">
        <v>1</v>
      </c>
      <c r="F12" s="25"/>
      <c r="G12" s="92" t="s">
        <v>67</v>
      </c>
      <c r="H12" s="93" t="s">
        <v>68</v>
      </c>
      <c r="I12" s="93" t="s">
        <v>31</v>
      </c>
      <c r="J12" s="18" t="s">
        <v>69</v>
      </c>
      <c r="K12" s="94" t="s">
        <v>70</v>
      </c>
      <c r="L12" s="94" t="s">
        <v>71</v>
      </c>
      <c r="M12" s="92" t="s">
        <v>72</v>
      </c>
      <c r="N12" s="92" t="s">
        <v>30</v>
      </c>
      <c r="O12" s="93" t="s">
        <v>73</v>
      </c>
      <c r="P12" s="92" t="s">
        <v>68</v>
      </c>
      <c r="Q12" s="153" t="s">
        <v>3</v>
      </c>
      <c r="R12" s="153">
        <v>1</v>
      </c>
      <c r="S12" s="153">
        <v>2</v>
      </c>
      <c r="T12" s="153">
        <v>3</v>
      </c>
      <c r="U12" s="153" t="s">
        <v>74</v>
      </c>
      <c r="V12" s="18" t="s">
        <v>21</v>
      </c>
      <c r="W12" s="17" t="s">
        <v>75</v>
      </c>
      <c r="X12" s="17" t="s">
        <v>76</v>
      </c>
      <c r="Y12" s="86"/>
      <c r="Z12" s="86"/>
      <c r="AA12" s="86"/>
      <c r="AB12" s="86"/>
      <c r="AC12" s="86"/>
      <c r="AD12" s="86"/>
    </row>
    <row r="13" spans="1:30" x14ac:dyDescent="0.25">
      <c r="A13" s="9"/>
      <c r="B13" s="163" t="s">
        <v>133</v>
      </c>
      <c r="C13" s="129" t="s">
        <v>134</v>
      </c>
      <c r="D13" s="130" t="s">
        <v>85</v>
      </c>
      <c r="E13" s="131" t="s">
        <v>36</v>
      </c>
      <c r="F13" s="164"/>
      <c r="G13" s="132">
        <v>1</v>
      </c>
      <c r="H13" s="133"/>
      <c r="I13" s="132"/>
      <c r="J13" s="134" t="s">
        <v>121</v>
      </c>
      <c r="K13" s="134">
        <v>6</v>
      </c>
      <c r="L13" s="134"/>
      <c r="M13" s="134">
        <v>1</v>
      </c>
      <c r="N13" s="132"/>
      <c r="O13" s="133">
        <v>2</v>
      </c>
      <c r="P13" s="132">
        <v>4</v>
      </c>
      <c r="Q13" s="154"/>
      <c r="R13" s="154"/>
      <c r="S13" s="154"/>
      <c r="T13" s="154"/>
      <c r="U13" s="154"/>
      <c r="V13" s="135"/>
      <c r="W13" s="163" t="s">
        <v>135</v>
      </c>
      <c r="X13" s="132"/>
      <c r="Y13" s="86"/>
      <c r="Z13" s="86"/>
      <c r="AA13" s="86"/>
      <c r="AB13" s="86"/>
      <c r="AC13" s="86"/>
      <c r="AD13" s="86"/>
    </row>
    <row r="14" spans="1:30" x14ac:dyDescent="0.25">
      <c r="A14" s="9"/>
      <c r="B14" s="163" t="s">
        <v>119</v>
      </c>
      <c r="C14" s="129" t="s">
        <v>120</v>
      </c>
      <c r="D14" s="130" t="s">
        <v>85</v>
      </c>
      <c r="E14" s="131" t="s">
        <v>36</v>
      </c>
      <c r="F14" s="164"/>
      <c r="G14" s="132">
        <v>1</v>
      </c>
      <c r="H14" s="133"/>
      <c r="I14" s="132"/>
      <c r="J14" s="134" t="s">
        <v>121</v>
      </c>
      <c r="K14" s="134"/>
      <c r="L14" s="134"/>
      <c r="M14" s="134">
        <v>1</v>
      </c>
      <c r="N14" s="132"/>
      <c r="O14" s="133"/>
      <c r="P14" s="132"/>
      <c r="Q14" s="154"/>
      <c r="R14" s="154"/>
      <c r="S14" s="154"/>
      <c r="T14" s="154"/>
      <c r="U14" s="154"/>
      <c r="V14" s="135"/>
      <c r="W14" s="138" t="s">
        <v>122</v>
      </c>
      <c r="X14" s="132"/>
      <c r="Y14" s="86"/>
      <c r="Z14" s="86"/>
      <c r="AA14" s="86"/>
      <c r="AB14" s="86"/>
      <c r="AC14" s="86"/>
      <c r="AD14" s="86"/>
    </row>
    <row r="15" spans="1:30" x14ac:dyDescent="0.25">
      <c r="A15" s="24"/>
      <c r="B15" s="23" t="s">
        <v>9</v>
      </c>
      <c r="C15" s="18"/>
      <c r="D15" s="17"/>
      <c r="E15" s="103"/>
      <c r="F15" s="104"/>
      <c r="G15" s="19">
        <f>SUM(G10:G14)</f>
        <v>2</v>
      </c>
      <c r="H15" s="19"/>
      <c r="I15" s="19"/>
      <c r="J15" s="18"/>
      <c r="K15" s="18"/>
      <c r="L15" s="18"/>
      <c r="M15" s="19">
        <f t="shared" ref="M15:U15" si="1">SUM(M10:M14)</f>
        <v>2</v>
      </c>
      <c r="N15" s="19"/>
      <c r="O15" s="19">
        <f t="shared" si="1"/>
        <v>2</v>
      </c>
      <c r="P15" s="19">
        <f t="shared" si="1"/>
        <v>4</v>
      </c>
      <c r="Q15" s="106"/>
      <c r="R15" s="106"/>
      <c r="S15" s="106"/>
      <c r="T15" s="106"/>
      <c r="U15" s="106"/>
      <c r="V15" s="31"/>
      <c r="W15" s="105"/>
      <c r="X15" s="106"/>
      <c r="Y15" s="86"/>
      <c r="Z15" s="86"/>
      <c r="AA15" s="86"/>
      <c r="AB15" s="86"/>
      <c r="AC15" s="86"/>
      <c r="AD15" s="86"/>
    </row>
    <row r="16" spans="1:30" x14ac:dyDescent="0.25">
      <c r="A16" s="24"/>
      <c r="B16" s="115"/>
      <c r="C16" s="116"/>
      <c r="D16" s="116"/>
      <c r="E16" s="139"/>
      <c r="F16" s="139"/>
      <c r="G16" s="118"/>
      <c r="H16" s="119"/>
      <c r="I16" s="117"/>
      <c r="J16" s="119"/>
      <c r="K16" s="117"/>
      <c r="L16" s="119"/>
      <c r="M16" s="117"/>
      <c r="N16" s="117"/>
      <c r="O16" s="117"/>
      <c r="P16" s="117"/>
      <c r="Q16" s="158"/>
      <c r="R16" s="158"/>
      <c r="S16" s="158"/>
      <c r="T16" s="158"/>
      <c r="U16" s="158"/>
      <c r="V16" s="117"/>
      <c r="W16" s="117"/>
      <c r="X16" s="120"/>
      <c r="Y16" s="86"/>
      <c r="Z16" s="86"/>
      <c r="AA16" s="86"/>
      <c r="AB16" s="86"/>
      <c r="AC16" s="86"/>
      <c r="AD16" s="86"/>
    </row>
    <row r="17" spans="1:32" s="123" customFormat="1" ht="18.75" customHeight="1" x14ac:dyDescent="0.2">
      <c r="A17" s="9"/>
      <c r="B17" s="140" t="s">
        <v>113</v>
      </c>
      <c r="C17" s="83"/>
      <c r="D17" s="84"/>
      <c r="E17" s="84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151"/>
      <c r="R17" s="151"/>
      <c r="S17" s="151"/>
      <c r="T17" s="151"/>
      <c r="U17" s="151"/>
      <c r="V17" s="83"/>
      <c r="W17" s="84"/>
      <c r="X17" s="85"/>
      <c r="Y17" s="25"/>
      <c r="Z17" s="25"/>
      <c r="AA17" s="25"/>
      <c r="AB17" s="25"/>
      <c r="AC17" s="25"/>
      <c r="AD17" s="25"/>
      <c r="AE17" s="25"/>
      <c r="AF17" s="25"/>
    </row>
    <row r="18" spans="1:32" s="141" customFormat="1" ht="15" customHeight="1" x14ac:dyDescent="0.2">
      <c r="A18" s="24"/>
      <c r="B18" s="89" t="s">
        <v>114</v>
      </c>
      <c r="C18" s="23" t="s">
        <v>115</v>
      </c>
      <c r="D18" s="90" t="s">
        <v>66</v>
      </c>
      <c r="E18" s="91" t="s">
        <v>1</v>
      </c>
      <c r="F18" s="38"/>
      <c r="G18" s="92" t="s">
        <v>67</v>
      </c>
      <c r="H18" s="93" t="s">
        <v>68</v>
      </c>
      <c r="I18" s="93" t="s">
        <v>31</v>
      </c>
      <c r="J18" s="18" t="s">
        <v>69</v>
      </c>
      <c r="K18" s="94" t="s">
        <v>70</v>
      </c>
      <c r="L18" s="94" t="s">
        <v>71</v>
      </c>
      <c r="M18" s="92" t="s">
        <v>72</v>
      </c>
      <c r="N18" s="92" t="s">
        <v>30</v>
      </c>
      <c r="O18" s="93" t="s">
        <v>73</v>
      </c>
      <c r="P18" s="92" t="s">
        <v>68</v>
      </c>
      <c r="Q18" s="153" t="s">
        <v>3</v>
      </c>
      <c r="R18" s="153">
        <v>1</v>
      </c>
      <c r="S18" s="153">
        <v>2</v>
      </c>
      <c r="T18" s="153">
        <v>3</v>
      </c>
      <c r="U18" s="153" t="s">
        <v>74</v>
      </c>
      <c r="V18" s="18" t="s">
        <v>116</v>
      </c>
      <c r="W18" s="17" t="s">
        <v>75</v>
      </c>
      <c r="X18" s="17" t="s">
        <v>76</v>
      </c>
      <c r="Y18" s="25"/>
      <c r="Z18" s="25"/>
      <c r="AA18" s="25"/>
      <c r="AB18" s="25"/>
      <c r="AC18" s="25"/>
      <c r="AD18" s="25"/>
      <c r="AE18" s="25"/>
      <c r="AF18" s="25"/>
    </row>
    <row r="19" spans="1:32" s="141" customFormat="1" ht="15" customHeight="1" x14ac:dyDescent="0.2">
      <c r="A19" s="24"/>
      <c r="B19" s="163" t="s">
        <v>125</v>
      </c>
      <c r="C19" s="129" t="s">
        <v>126</v>
      </c>
      <c r="D19" s="130" t="s">
        <v>117</v>
      </c>
      <c r="E19" s="165" t="s">
        <v>38</v>
      </c>
      <c r="F19" s="166"/>
      <c r="G19" s="167">
        <v>1</v>
      </c>
      <c r="H19" s="154"/>
      <c r="I19" s="167"/>
      <c r="J19" s="134" t="s">
        <v>78</v>
      </c>
      <c r="K19" s="168">
        <v>9</v>
      </c>
      <c r="L19" s="169"/>
      <c r="M19" s="170">
        <v>1</v>
      </c>
      <c r="N19" s="142"/>
      <c r="O19" s="150"/>
      <c r="P19" s="142"/>
      <c r="Q19" s="154" t="s">
        <v>136</v>
      </c>
      <c r="R19" s="154" t="s">
        <v>137</v>
      </c>
      <c r="S19" s="154" t="s">
        <v>138</v>
      </c>
      <c r="T19" s="154"/>
      <c r="U19" s="154"/>
      <c r="V19" s="171">
        <v>0.5</v>
      </c>
      <c r="W19" s="129" t="s">
        <v>127</v>
      </c>
      <c r="X19" s="132">
        <v>515</v>
      </c>
      <c r="Y19" s="25"/>
      <c r="Z19" s="25"/>
      <c r="AA19" s="25"/>
      <c r="AB19" s="25"/>
      <c r="AC19" s="25"/>
      <c r="AD19" s="25"/>
      <c r="AE19" s="25"/>
      <c r="AF19" s="25"/>
    </row>
    <row r="20" spans="1:32" s="141" customFormat="1" ht="15" customHeight="1" x14ac:dyDescent="0.2">
      <c r="A20" s="24"/>
      <c r="B20" s="130" t="s">
        <v>128</v>
      </c>
      <c r="C20" s="129" t="s">
        <v>129</v>
      </c>
      <c r="D20" s="130" t="s">
        <v>117</v>
      </c>
      <c r="E20" s="165" t="s">
        <v>38</v>
      </c>
      <c r="F20" s="166"/>
      <c r="G20" s="167">
        <v>1</v>
      </c>
      <c r="H20" s="154"/>
      <c r="I20" s="167"/>
      <c r="J20" s="134"/>
      <c r="K20" s="168" t="s">
        <v>83</v>
      </c>
      <c r="L20" s="169"/>
      <c r="M20" s="170">
        <v>1</v>
      </c>
      <c r="N20" s="142"/>
      <c r="O20" s="150">
        <v>1</v>
      </c>
      <c r="P20" s="142">
        <v>1</v>
      </c>
      <c r="Q20" s="154" t="s">
        <v>139</v>
      </c>
      <c r="R20" s="154" t="s">
        <v>140</v>
      </c>
      <c r="S20" s="154" t="s">
        <v>137</v>
      </c>
      <c r="T20" s="154" t="s">
        <v>141</v>
      </c>
      <c r="U20" s="154" t="s">
        <v>137</v>
      </c>
      <c r="V20" s="171">
        <v>0.8</v>
      </c>
      <c r="W20" s="129" t="s">
        <v>127</v>
      </c>
      <c r="X20" s="132">
        <v>209</v>
      </c>
      <c r="Y20" s="25"/>
      <c r="Z20" s="25"/>
      <c r="AA20" s="25"/>
      <c r="AB20" s="25"/>
      <c r="AC20" s="25"/>
      <c r="AD20" s="25"/>
      <c r="AE20" s="25"/>
      <c r="AF20" s="25"/>
    </row>
    <row r="21" spans="1:32" s="141" customFormat="1" ht="15" customHeight="1" x14ac:dyDescent="0.2">
      <c r="A21" s="24"/>
      <c r="B21" s="172" t="s">
        <v>123</v>
      </c>
      <c r="C21" s="173" t="s">
        <v>142</v>
      </c>
      <c r="D21" s="143" t="s">
        <v>118</v>
      </c>
      <c r="E21" s="174" t="s">
        <v>39</v>
      </c>
      <c r="F21" s="166"/>
      <c r="G21" s="175">
        <v>1</v>
      </c>
      <c r="H21" s="176"/>
      <c r="I21" s="175"/>
      <c r="J21" s="177"/>
      <c r="K21" s="178" t="s">
        <v>83</v>
      </c>
      <c r="L21" s="179"/>
      <c r="M21" s="179">
        <v>1</v>
      </c>
      <c r="N21" s="180"/>
      <c r="O21" s="181"/>
      <c r="P21" s="30"/>
      <c r="Q21" s="182" t="s">
        <v>143</v>
      </c>
      <c r="R21" s="182" t="s">
        <v>144</v>
      </c>
      <c r="S21" s="182" t="s">
        <v>145</v>
      </c>
      <c r="T21" s="182"/>
      <c r="U21" s="182"/>
      <c r="V21" s="149">
        <v>0.25</v>
      </c>
      <c r="W21" s="172" t="s">
        <v>124</v>
      </c>
      <c r="X21" s="30">
        <v>725</v>
      </c>
      <c r="Y21" s="25"/>
      <c r="Z21" s="25"/>
      <c r="AA21" s="25"/>
      <c r="AB21" s="25"/>
      <c r="AC21" s="25"/>
      <c r="AD21" s="25"/>
      <c r="AE21" s="25"/>
      <c r="AF21" s="25"/>
    </row>
    <row r="22" spans="1:32" s="141" customFormat="1" ht="15" customHeight="1" x14ac:dyDescent="0.2">
      <c r="A22" s="24"/>
      <c r="B22" s="163" t="s">
        <v>130</v>
      </c>
      <c r="C22" s="129" t="s">
        <v>131</v>
      </c>
      <c r="D22" s="130" t="s">
        <v>117</v>
      </c>
      <c r="E22" s="165" t="s">
        <v>39</v>
      </c>
      <c r="F22" s="166"/>
      <c r="G22" s="167"/>
      <c r="H22" s="154"/>
      <c r="I22" s="167">
        <v>1</v>
      </c>
      <c r="J22" s="134"/>
      <c r="K22" s="168" t="s">
        <v>83</v>
      </c>
      <c r="L22" s="169"/>
      <c r="M22" s="170">
        <v>1</v>
      </c>
      <c r="N22" s="142"/>
      <c r="O22" s="150"/>
      <c r="P22" s="142"/>
      <c r="Q22" s="154" t="s">
        <v>138</v>
      </c>
      <c r="R22" s="154" t="s">
        <v>145</v>
      </c>
      <c r="S22" s="154" t="s">
        <v>137</v>
      </c>
      <c r="T22" s="154"/>
      <c r="U22" s="154"/>
      <c r="V22" s="171">
        <v>0.33333333333333331</v>
      </c>
      <c r="W22" s="129" t="s">
        <v>86</v>
      </c>
      <c r="X22" s="132">
        <v>350</v>
      </c>
      <c r="Y22" s="25"/>
      <c r="Z22" s="25"/>
      <c r="AA22" s="25"/>
      <c r="AB22" s="25"/>
      <c r="AC22" s="25"/>
      <c r="AD22" s="25"/>
      <c r="AE22" s="25"/>
      <c r="AF22" s="25"/>
    </row>
    <row r="23" spans="1:32" s="141" customFormat="1" ht="15" customHeight="1" x14ac:dyDescent="0.2">
      <c r="A23" s="9"/>
      <c r="B23" s="23" t="s">
        <v>9</v>
      </c>
      <c r="C23" s="18"/>
      <c r="D23" s="17"/>
      <c r="E23" s="103"/>
      <c r="F23" s="38"/>
      <c r="G23" s="19">
        <f>SUM(G19:G22)</f>
        <v>3</v>
      </c>
      <c r="H23" s="19">
        <f>SUM(H19:H22)</f>
        <v>0</v>
      </c>
      <c r="I23" s="19">
        <f>SUM(I19:I22)</f>
        <v>1</v>
      </c>
      <c r="J23" s="18"/>
      <c r="K23" s="18"/>
      <c r="L23" s="18"/>
      <c r="M23" s="19">
        <f t="shared" ref="M23:U23" si="2">SUM(M19:M22)</f>
        <v>4</v>
      </c>
      <c r="N23" s="19">
        <f t="shared" si="2"/>
        <v>0</v>
      </c>
      <c r="O23" s="19">
        <f t="shared" si="2"/>
        <v>1</v>
      </c>
      <c r="P23" s="19">
        <f t="shared" si="2"/>
        <v>1</v>
      </c>
      <c r="Q23" s="106" t="s">
        <v>155</v>
      </c>
      <c r="R23" s="106" t="s">
        <v>149</v>
      </c>
      <c r="S23" s="106" t="s">
        <v>154</v>
      </c>
      <c r="T23" s="106" t="s">
        <v>141</v>
      </c>
      <c r="U23" s="106" t="s">
        <v>137</v>
      </c>
      <c r="V23" s="31">
        <v>0.5</v>
      </c>
      <c r="W23" s="105"/>
      <c r="X23" s="106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44" t="s">
        <v>84</v>
      </c>
      <c r="C24" s="145" t="s">
        <v>132</v>
      </c>
      <c r="D24" s="146"/>
      <c r="E24" s="113"/>
      <c r="F24" s="112"/>
      <c r="G24" s="147"/>
      <c r="H24" s="113"/>
      <c r="I24" s="109"/>
      <c r="J24" s="113"/>
      <c r="K24" s="113"/>
      <c r="L24" s="113"/>
      <c r="M24" s="113"/>
      <c r="N24" s="113"/>
      <c r="O24" s="113"/>
      <c r="P24" s="113"/>
      <c r="Q24" s="159"/>
      <c r="R24" s="160"/>
      <c r="S24" s="159"/>
      <c r="T24" s="159"/>
      <c r="U24" s="159"/>
      <c r="V24" s="113"/>
      <c r="W24" s="145"/>
      <c r="X24" s="114"/>
      <c r="Y24" s="86"/>
      <c r="Z24" s="86"/>
      <c r="AA24" s="86"/>
      <c r="AB24" s="86"/>
      <c r="AC24" s="86"/>
      <c r="AD24" s="86"/>
    </row>
    <row r="25" spans="1:32" x14ac:dyDescent="0.25">
      <c r="A25" s="24"/>
      <c r="B25" s="148"/>
      <c r="C25" s="117"/>
      <c r="D25" s="116"/>
      <c r="E25" s="139"/>
      <c r="F25" s="139"/>
      <c r="G25" s="117"/>
      <c r="H25" s="119"/>
      <c r="I25" s="119"/>
      <c r="J25" s="119"/>
      <c r="K25" s="119"/>
      <c r="L25" s="119"/>
      <c r="M25" s="117"/>
      <c r="N25" s="119"/>
      <c r="O25" s="119"/>
      <c r="P25" s="119"/>
      <c r="Q25" s="157"/>
      <c r="R25" s="158"/>
      <c r="S25" s="157"/>
      <c r="T25" s="157"/>
      <c r="U25" s="157"/>
      <c r="V25" s="119"/>
      <c r="W25" s="117"/>
      <c r="X25" s="120"/>
      <c r="Y25" s="86"/>
      <c r="Z25" s="86"/>
      <c r="AA25" s="86"/>
      <c r="AB25" s="86"/>
      <c r="AC25" s="86"/>
      <c r="AD25" s="86"/>
    </row>
    <row r="26" spans="1:32" s="141" customFormat="1" ht="15" customHeight="1" x14ac:dyDescent="0.25">
      <c r="A26" s="24"/>
      <c r="B26" s="121"/>
      <c r="C26" s="1"/>
      <c r="D26" s="121"/>
      <c r="E26" s="122"/>
      <c r="F26" s="3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1"/>
      <c r="R26" s="161"/>
      <c r="S26" s="161"/>
      <c r="T26" s="161"/>
      <c r="U26" s="161"/>
      <c r="V26" s="1"/>
      <c r="W26" s="121"/>
      <c r="X26" s="1"/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1"/>
      <c r="R27" s="161"/>
      <c r="S27" s="161"/>
      <c r="T27" s="161"/>
      <c r="U27" s="161"/>
      <c r="V27" s="1"/>
      <c r="W27" s="121"/>
      <c r="X27" s="1"/>
      <c r="Y27" s="86"/>
      <c r="Z27" s="86"/>
      <c r="AA27" s="86"/>
      <c r="AB27" s="86"/>
      <c r="AC27" s="86"/>
      <c r="AD27" s="86"/>
    </row>
    <row r="28" spans="1:32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21"/>
      <c r="X28" s="1"/>
      <c r="Y28" s="86"/>
      <c r="Z28" s="86"/>
      <c r="AA28" s="86"/>
      <c r="AB28" s="86"/>
      <c r="AC28" s="86"/>
      <c r="AD28" s="86"/>
    </row>
    <row r="29" spans="1:32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21"/>
      <c r="X29" s="1"/>
      <c r="Y29" s="86"/>
      <c r="Z29" s="86"/>
      <c r="AA29" s="86"/>
      <c r="AB29" s="86"/>
      <c r="AC29" s="86"/>
      <c r="AD29" s="86"/>
    </row>
    <row r="30" spans="1:32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21"/>
      <c r="X30" s="1"/>
      <c r="Y30" s="86"/>
      <c r="Z30" s="86"/>
      <c r="AA30" s="86"/>
      <c r="AB30" s="86"/>
      <c r="AC30" s="86"/>
      <c r="AD30" s="86"/>
    </row>
    <row r="31" spans="1:32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21"/>
      <c r="X31" s="1"/>
      <c r="Y31" s="86"/>
      <c r="Z31" s="86"/>
      <c r="AA31" s="86"/>
      <c r="AB31" s="86"/>
      <c r="AC31" s="86"/>
      <c r="AD31" s="86"/>
    </row>
    <row r="32" spans="1:32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21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21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21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21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21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21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21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1"/>
      <c r="R39" s="161"/>
      <c r="S39" s="161"/>
      <c r="T39" s="161"/>
      <c r="U39" s="161"/>
      <c r="V39" s="1"/>
      <c r="W39" s="121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1"/>
      <c r="R40" s="161"/>
      <c r="S40" s="161"/>
      <c r="T40" s="161"/>
      <c r="U40" s="161"/>
      <c r="V40" s="1"/>
      <c r="W40" s="121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1"/>
      <c r="R41" s="161"/>
      <c r="S41" s="161"/>
      <c r="T41" s="161"/>
      <c r="U41" s="161"/>
      <c r="V41" s="1"/>
      <c r="W41" s="121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1"/>
      <c r="R42" s="161"/>
      <c r="S42" s="161"/>
      <c r="T42" s="161"/>
      <c r="U42" s="161"/>
      <c r="V42" s="1"/>
      <c r="W42" s="121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1"/>
      <c r="R43" s="161"/>
      <c r="S43" s="161"/>
      <c r="T43" s="161"/>
      <c r="U43" s="161"/>
      <c r="V43" s="1"/>
      <c r="W43" s="121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1"/>
      <c r="R44" s="161"/>
      <c r="S44" s="161"/>
      <c r="T44" s="161"/>
      <c r="U44" s="161"/>
      <c r="V44" s="1"/>
      <c r="W44" s="121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1"/>
      <c r="R45" s="161"/>
      <c r="S45" s="161"/>
      <c r="T45" s="161"/>
      <c r="U45" s="161"/>
      <c r="V45" s="1"/>
      <c r="W45" s="121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1"/>
      <c r="R46" s="161"/>
      <c r="S46" s="161"/>
      <c r="T46" s="161"/>
      <c r="U46" s="161"/>
      <c r="V46" s="1"/>
      <c r="W46" s="121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1"/>
      <c r="R47" s="161"/>
      <c r="S47" s="161"/>
      <c r="T47" s="161"/>
      <c r="U47" s="161"/>
      <c r="V47" s="1"/>
      <c r="W47" s="121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1"/>
      <c r="R48" s="161"/>
      <c r="S48" s="161"/>
      <c r="T48" s="161"/>
      <c r="U48" s="161"/>
      <c r="V48" s="1"/>
      <c r="W48" s="121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1"/>
      <c r="R49" s="161"/>
      <c r="S49" s="161"/>
      <c r="T49" s="161"/>
      <c r="U49" s="161"/>
      <c r="V49" s="1"/>
      <c r="W49" s="121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1"/>
      <c r="R50" s="161"/>
      <c r="S50" s="161"/>
      <c r="T50" s="161"/>
      <c r="U50" s="161"/>
      <c r="V50" s="1"/>
      <c r="W50" s="121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1"/>
      <c r="R51" s="161"/>
      <c r="S51" s="161"/>
      <c r="T51" s="161"/>
      <c r="U51" s="161"/>
      <c r="V51" s="1"/>
      <c r="W51" s="121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1"/>
      <c r="R52" s="161"/>
      <c r="S52" s="161"/>
      <c r="T52" s="161"/>
      <c r="U52" s="161"/>
      <c r="V52" s="1"/>
      <c r="W52" s="121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1"/>
      <c r="R53" s="161"/>
      <c r="S53" s="161"/>
      <c r="T53" s="161"/>
      <c r="U53" s="161"/>
      <c r="V53" s="1"/>
      <c r="W53" s="121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1"/>
      <c r="R54" s="161"/>
      <c r="S54" s="161"/>
      <c r="T54" s="161"/>
      <c r="U54" s="161"/>
      <c r="V54" s="1"/>
      <c r="W54" s="121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1"/>
      <c r="R55" s="161"/>
      <c r="S55" s="161"/>
      <c r="T55" s="161"/>
      <c r="U55" s="161"/>
      <c r="V55" s="1"/>
      <c r="W55" s="121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1"/>
      <c r="R56" s="161"/>
      <c r="S56" s="161"/>
      <c r="T56" s="161"/>
      <c r="U56" s="161"/>
      <c r="V56" s="1"/>
      <c r="W56" s="121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1"/>
      <c r="R57" s="161"/>
      <c r="S57" s="161"/>
      <c r="T57" s="161"/>
      <c r="U57" s="161"/>
      <c r="V57" s="1"/>
      <c r="W57" s="121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1"/>
      <c r="R58" s="161"/>
      <c r="S58" s="161"/>
      <c r="T58" s="161"/>
      <c r="U58" s="161"/>
      <c r="V58" s="1"/>
      <c r="W58" s="121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1"/>
      <c r="R59" s="161"/>
      <c r="S59" s="161"/>
      <c r="T59" s="161"/>
      <c r="U59" s="161"/>
      <c r="V59" s="1"/>
      <c r="W59" s="121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1"/>
      <c r="R60" s="161"/>
      <c r="S60" s="161"/>
      <c r="T60" s="161"/>
      <c r="U60" s="161"/>
      <c r="V60" s="1"/>
      <c r="W60" s="121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1"/>
      <c r="R61" s="161"/>
      <c r="S61" s="161"/>
      <c r="T61" s="161"/>
      <c r="U61" s="161"/>
      <c r="V61" s="1"/>
      <c r="W61" s="121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1"/>
      <c r="R62" s="161"/>
      <c r="S62" s="161"/>
      <c r="T62" s="161"/>
      <c r="U62" s="161"/>
      <c r="V62" s="1"/>
      <c r="W62" s="121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1"/>
      <c r="R63" s="161"/>
      <c r="S63" s="161"/>
      <c r="T63" s="161"/>
      <c r="U63" s="161"/>
      <c r="V63" s="1"/>
      <c r="W63" s="121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1"/>
      <c r="R64" s="161"/>
      <c r="S64" s="161"/>
      <c r="T64" s="161"/>
      <c r="U64" s="161"/>
      <c r="V64" s="1"/>
      <c r="W64" s="121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1"/>
      <c r="R65" s="161"/>
      <c r="S65" s="161"/>
      <c r="T65" s="161"/>
      <c r="U65" s="161"/>
      <c r="V65" s="1"/>
      <c r="W65" s="121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1"/>
      <c r="R66" s="161"/>
      <c r="S66" s="161"/>
      <c r="T66" s="161"/>
      <c r="U66" s="161"/>
      <c r="V66" s="1"/>
      <c r="W66" s="121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1"/>
      <c r="R67" s="161"/>
      <c r="S67" s="161"/>
      <c r="T67" s="161"/>
      <c r="U67" s="161"/>
      <c r="V67" s="1"/>
      <c r="W67" s="121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1"/>
      <c r="R68" s="161"/>
      <c r="S68" s="161"/>
      <c r="T68" s="161"/>
      <c r="U68" s="161"/>
      <c r="V68" s="1"/>
      <c r="W68" s="121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1"/>
      <c r="R69" s="161"/>
      <c r="S69" s="161"/>
      <c r="T69" s="161"/>
      <c r="U69" s="161"/>
      <c r="V69" s="1"/>
      <c r="W69" s="121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1"/>
      <c r="R70" s="161"/>
      <c r="S70" s="161"/>
      <c r="T70" s="161"/>
      <c r="U70" s="161"/>
      <c r="V70" s="1"/>
      <c r="W70" s="121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1"/>
      <c r="R71" s="161"/>
      <c r="S71" s="161"/>
      <c r="T71" s="161"/>
      <c r="U71" s="161"/>
      <c r="V71" s="1"/>
      <c r="W71" s="121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1"/>
      <c r="R72" s="161"/>
      <c r="S72" s="161"/>
      <c r="T72" s="161"/>
      <c r="U72" s="161"/>
      <c r="V72" s="1"/>
      <c r="W72" s="121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1"/>
      <c r="R73" s="161"/>
      <c r="S73" s="161"/>
      <c r="T73" s="161"/>
      <c r="U73" s="161"/>
      <c r="V73" s="1"/>
      <c r="W73" s="121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1"/>
      <c r="R74" s="161"/>
      <c r="S74" s="161"/>
      <c r="T74" s="161"/>
      <c r="U74" s="161"/>
      <c r="V74" s="1"/>
      <c r="W74" s="121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1"/>
      <c r="R75" s="161"/>
      <c r="S75" s="161"/>
      <c r="T75" s="161"/>
      <c r="U75" s="161"/>
      <c r="V75" s="1"/>
      <c r="W75" s="121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1"/>
      <c r="R76" s="161"/>
      <c r="S76" s="161"/>
      <c r="T76" s="161"/>
      <c r="U76" s="161"/>
      <c r="V76" s="1"/>
      <c r="W76" s="121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1"/>
      <c r="R77" s="161"/>
      <c r="S77" s="161"/>
      <c r="T77" s="161"/>
      <c r="U77" s="161"/>
      <c r="V77" s="1"/>
      <c r="W77" s="121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1"/>
      <c r="R78" s="161"/>
      <c r="S78" s="161"/>
      <c r="T78" s="161"/>
      <c r="U78" s="161"/>
      <c r="V78" s="1"/>
      <c r="W78" s="121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1"/>
      <c r="R79" s="161"/>
      <c r="S79" s="161"/>
      <c r="T79" s="161"/>
      <c r="U79" s="161"/>
      <c r="V79" s="1"/>
      <c r="W79" s="121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1"/>
      <c r="R80" s="161"/>
      <c r="S80" s="161"/>
      <c r="T80" s="161"/>
      <c r="U80" s="161"/>
      <c r="V80" s="1"/>
      <c r="W80" s="121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1"/>
      <c r="R81" s="161"/>
      <c r="S81" s="161"/>
      <c r="T81" s="161"/>
      <c r="U81" s="161"/>
      <c r="V81" s="1"/>
      <c r="W81" s="121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1"/>
      <c r="R82" s="161"/>
      <c r="S82" s="161"/>
      <c r="T82" s="161"/>
      <c r="U82" s="161"/>
      <c r="V82" s="1"/>
      <c r="W82" s="121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1"/>
      <c r="R83" s="161"/>
      <c r="S83" s="161"/>
      <c r="T83" s="161"/>
      <c r="U83" s="161"/>
      <c r="V83" s="1"/>
      <c r="W83" s="121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1"/>
      <c r="R84" s="161"/>
      <c r="S84" s="161"/>
      <c r="T84" s="161"/>
      <c r="U84" s="161"/>
      <c r="V84" s="1"/>
      <c r="W84" s="121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1"/>
      <c r="R85" s="161"/>
      <c r="S85" s="161"/>
      <c r="T85" s="161"/>
      <c r="U85" s="161"/>
      <c r="V85" s="1"/>
      <c r="W85" s="121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61"/>
      <c r="R86" s="161"/>
      <c r="S86" s="161"/>
      <c r="T86" s="161"/>
      <c r="U86" s="161"/>
      <c r="V86" s="1"/>
      <c r="W86" s="121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61"/>
      <c r="R87" s="161"/>
      <c r="S87" s="161"/>
      <c r="T87" s="161"/>
      <c r="U87" s="161"/>
      <c r="V87" s="1"/>
      <c r="W87" s="121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61"/>
      <c r="R88" s="161"/>
      <c r="S88" s="161"/>
      <c r="T88" s="161"/>
      <c r="U88" s="161"/>
      <c r="V88" s="1"/>
      <c r="W88" s="121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61"/>
      <c r="R89" s="161"/>
      <c r="S89" s="161"/>
      <c r="T89" s="161"/>
      <c r="U89" s="161"/>
      <c r="V89" s="1"/>
      <c r="W89" s="121"/>
      <c r="X89" s="1"/>
      <c r="Y89" s="86"/>
      <c r="Z89" s="86"/>
      <c r="AA89" s="86"/>
      <c r="AB89" s="86"/>
      <c r="AC89" s="86"/>
      <c r="AD89" s="86"/>
    </row>
    <row r="90" spans="1:30" x14ac:dyDescent="0.25">
      <c r="A90" s="24"/>
      <c r="B90" s="121"/>
      <c r="C90" s="1"/>
      <c r="D90" s="121"/>
      <c r="E90" s="122"/>
      <c r="G90" s="1"/>
      <c r="H90" s="38"/>
      <c r="I90" s="1"/>
      <c r="J90" s="25"/>
      <c r="K90" s="25"/>
      <c r="L90" s="25"/>
      <c r="M90" s="1"/>
      <c r="N90" s="1"/>
      <c r="O90" s="1"/>
      <c r="P90" s="1"/>
      <c r="Q90" s="161"/>
      <c r="R90" s="161"/>
      <c r="S90" s="161"/>
      <c r="T90" s="161"/>
      <c r="U90" s="161"/>
      <c r="V90" s="1"/>
      <c r="W90" s="121"/>
      <c r="X90" s="1"/>
      <c r="Y90" s="86"/>
      <c r="Z90" s="86"/>
      <c r="AA90" s="86"/>
      <c r="AB90" s="86"/>
      <c r="AC90" s="86"/>
      <c r="AD90" s="86"/>
    </row>
  </sheetData>
  <sortState ref="B20:X21">
    <sortCondition descending="1"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2019-01-26T13:51:16Z</dcterms:modified>
</cp:coreProperties>
</file>