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I13" i="1" l="1"/>
  <c r="I16" i="1" s="1"/>
  <c r="D10" i="1"/>
  <c r="O9" i="1"/>
  <c r="O13" i="1" s="1"/>
  <c r="O16" i="1" s="1"/>
  <c r="N16" i="1" s="1"/>
  <c r="E16" i="1"/>
  <c r="F16" i="1"/>
  <c r="K13" i="1"/>
  <c r="H16" i="1"/>
  <c r="L13" i="1"/>
  <c r="G16" i="1"/>
  <c r="M16" i="1" l="1"/>
  <c r="M13" i="1"/>
  <c r="L16" i="1"/>
  <c r="N9" i="1"/>
  <c r="N13" i="1" s="1"/>
  <c r="K16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<sst xmlns="http://schemas.openxmlformats.org/spreadsheetml/2006/main" count="77" uniqueCount="56">
  <si>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</si>
  <si>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</si>
  <si>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</si>
  <si>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</si>
  <si>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</si>
  <si>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</si>
  <si>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</si>
  <si>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</si>
  <si>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</si>
  <si>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</si>
  <si>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</si>
  <si>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</si>
  <si>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</si>
  <si>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</si>
  <si>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</si>
  <si>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</si>
  <si>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</si>
  <si>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</si>
  <si>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</si>
  <si>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</si>
  <si>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</si>
  <si>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</si>
  <si>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</si>
  <si>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</si>
  <si>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</si>
  <si>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</si>
  <si>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</si>
  <si>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</si>
  <si>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</si>
  <si>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</si>
  <si>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</si>
  <si>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</si>
  <si>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</si>
  <si>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</si>
  <si>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</si>
  <si>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</si>
  <si>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</si>
  <si>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</si>
  <si>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</si>
  <si>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</si>
  <si>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</t>
  </si>
  <si>
    <t>ykköspesis</t>
  </si>
  <si>
    <t>LaVe</t>
  </si>
  <si>
    <t>11.</t>
  </si>
  <si>
    <t>LaVe = Lappajärven Veikot  (1911)</t>
  </si>
  <si>
    <t>Inka Mäki</t>
  </si>
  <si>
    <t>7.4.2000   Ylihärmä</t>
  </si>
  <si>
    <t>YPJ = Ylihärmän Pesis-Junkkarit  (1996),  kasvattajaseura</t>
  </si>
  <si>
    <t>YPJ</t>
  </si>
  <si>
    <t>09.05. 2017  Pesäkarhut - LaVe  2-0  (4-2, 15-1)</t>
  </si>
  <si>
    <t xml:space="preserve">  17 v  1 kk   2 pv</t>
  </si>
  <si>
    <t>tyttöjen superpesis</t>
  </si>
  <si>
    <t>Virkiä</t>
  </si>
  <si>
    <t>Virkiä = Lapuan Virkiä  (1907)</t>
  </si>
  <si>
    <t>NJ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</si>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</sst>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8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0.855468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79">
        <v>2015</v>
      </c>
      <c r="C4" s="79"/>
      <c r="D4" s="80" t="s">
        <v>48</v>
      </c>
      <c r="E4" s="79"/>
      <c r="F4" s="81" t="s">
        <v>41</v>
      </c>
      <c r="G4" s="84"/>
      <c r="H4" s="83"/>
      <c r="I4" s="79"/>
      <c r="J4" s="79"/>
      <c r="K4" s="79"/>
      <c r="L4" s="79"/>
      <c r="M4" s="79"/>
      <c r="N4" s="82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79">
        <v>2016</v>
      </c>
      <c r="C5" s="79"/>
      <c r="D5" s="80" t="s">
        <v>42</v>
      </c>
      <c r="E5" s="79"/>
      <c r="F5" s="81" t="s">
        <v>41</v>
      </c>
      <c r="G5" s="84"/>
      <c r="H5" s="83"/>
      <c r="I5" s="79"/>
      <c r="J5" s="79"/>
      <c r="K5" s="79"/>
      <c r="L5" s="79"/>
      <c r="M5" s="79"/>
      <c r="N5" s="82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31"/>
      <c r="AE5" s="31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26">
        <v>2017</v>
      </c>
      <c r="C6" s="26" t="s">
        <v>43</v>
      </c>
      <c r="D6" s="27" t="s">
        <v>42</v>
      </c>
      <c r="E6" s="26">
        <v>3</v>
      </c>
      <c r="F6" s="26">
        <v>0</v>
      </c>
      <c r="G6" s="26">
        <v>0</v>
      </c>
      <c r="H6" s="26">
        <v>0</v>
      </c>
      <c r="I6" s="26">
        <v>5</v>
      </c>
      <c r="J6" s="26">
        <v>5</v>
      </c>
      <c r="K6" s="26">
        <v>0</v>
      </c>
      <c r="L6" s="26">
        <v>0</v>
      </c>
      <c r="M6" s="26">
        <v>0</v>
      </c>
      <c r="N6" s="28">
        <v>0.35709999999999997</v>
      </c>
      <c r="O6" s="29">
        <v>14</v>
      </c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31"/>
      <c r="AE6" s="31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86">
        <v>2018</v>
      </c>
      <c r="C7" s="86"/>
      <c r="D7" s="88" t="s">
        <v>52</v>
      </c>
      <c r="E7" s="86"/>
      <c r="F7" s="89" t="s">
        <v>51</v>
      </c>
      <c r="G7" s="86"/>
      <c r="H7" s="86"/>
      <c r="I7" s="86"/>
      <c r="J7" s="86"/>
      <c r="K7" s="86"/>
      <c r="L7" s="86"/>
      <c r="M7" s="86"/>
      <c r="N7" s="87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31"/>
      <c r="AE7" s="31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79">
        <v>2019</v>
      </c>
      <c r="C8" s="79"/>
      <c r="D8" s="90" t="s">
        <v>54</v>
      </c>
      <c r="E8" s="79"/>
      <c r="F8" s="81" t="s">
        <v>41</v>
      </c>
      <c r="G8" s="84"/>
      <c r="H8" s="83"/>
      <c r="I8" s="79"/>
      <c r="J8" s="79"/>
      <c r="K8" s="79"/>
      <c r="L8" s="79"/>
      <c r="M8" s="79"/>
      <c r="N8" s="82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SUM(E4:E6)</f>
        <v>3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5</v>
      </c>
      <c r="J9" s="19">
        <f t="shared" si="0"/>
        <v>5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2">
        <f>PRODUCT(I9/O9)</f>
        <v>0.35714285714285715</v>
      </c>
      <c r="O9" s="33">
        <f t="shared" ref="O9:AE9" si="1">SUM(O4:O6)</f>
        <v>14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9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27" t="s">
        <v>2</v>
      </c>
      <c r="C10" s="31"/>
      <c r="D10" s="34">
        <f>SUM(F9:H9)+((I9-F9-G9)/3)+(E9/3)+(Z9*25)+(AA9*25)+(AB9*10)+(AC9*25)+(AD9*20)+(AE9*15)</f>
        <v>2.666666666666667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9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9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30</v>
      </c>
      <c r="L12" s="19" t="s">
        <v>31</v>
      </c>
      <c r="M12" s="19" t="s">
        <v>32</v>
      </c>
      <c r="N12" s="32" t="s">
        <v>38</v>
      </c>
      <c r="O12" s="24"/>
      <c r="P12" s="41" t="s">
        <v>39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6">
        <f>PRODUCT(E9)</f>
        <v>3</v>
      </c>
      <c r="F13" s="26">
        <f>PRODUCT(F9)</f>
        <v>0</v>
      </c>
      <c r="G13" s="26">
        <f>PRODUCT(G9)</f>
        <v>0</v>
      </c>
      <c r="H13" s="26">
        <f>PRODUCT(H9)</f>
        <v>0</v>
      </c>
      <c r="I13" s="26">
        <f>PRODUCT(I9)</f>
        <v>5</v>
      </c>
      <c r="J13" s="1"/>
      <c r="K13" s="45">
        <f>PRODUCT((F13+G13)/E13)</f>
        <v>0</v>
      </c>
      <c r="L13" s="45">
        <f>PRODUCT(H13/E13)</f>
        <v>0</v>
      </c>
      <c r="M13" s="45">
        <f>PRODUCT(I13/E13)</f>
        <v>1.6666666666666667</v>
      </c>
      <c r="N13" s="46">
        <f>PRODUCT(N9)</f>
        <v>0.35714285714285715</v>
      </c>
      <c r="O13" s="24">
        <f>PRODUCT(O9)</f>
        <v>14</v>
      </c>
      <c r="P13" s="47" t="s">
        <v>21</v>
      </c>
      <c r="Q13" s="48"/>
      <c r="R13" s="48"/>
      <c r="S13" s="57" t="s">
        <v>49</v>
      </c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50" t="s">
        <v>22</v>
      </c>
      <c r="AE13" s="49"/>
      <c r="AF13" s="51" t="s">
        <v>50</v>
      </c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6"/>
      <c r="F14" s="26"/>
      <c r="G14" s="26"/>
      <c r="H14" s="26"/>
      <c r="I14" s="26"/>
      <c r="J14" s="1"/>
      <c r="K14" s="45"/>
      <c r="L14" s="45"/>
      <c r="M14" s="45"/>
      <c r="N14" s="28"/>
      <c r="O14" s="24"/>
      <c r="P14" s="55" t="s">
        <v>23</v>
      </c>
      <c r="Q14" s="56"/>
      <c r="R14" s="56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8"/>
      <c r="AE14" s="57"/>
      <c r="AF14" s="59"/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/>
      <c r="F15" s="30"/>
      <c r="G15" s="30"/>
      <c r="H15" s="30"/>
      <c r="I15" s="30"/>
      <c r="J15" s="1"/>
      <c r="K15" s="63"/>
      <c r="L15" s="63"/>
      <c r="M15" s="63"/>
      <c r="N15" s="64"/>
      <c r="O15" s="24"/>
      <c r="P15" s="55" t="s">
        <v>24</v>
      </c>
      <c r="Q15" s="56"/>
      <c r="R15" s="56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8"/>
      <c r="AE15" s="57"/>
      <c r="AF15" s="59"/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3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5</v>
      </c>
      <c r="J16" s="1"/>
      <c r="K16" s="68">
        <f>PRODUCT((F16+G16)/E16)</f>
        <v>0</v>
      </c>
      <c r="L16" s="68">
        <f>PRODUCT(H16/E16)</f>
        <v>0</v>
      </c>
      <c r="M16" s="68">
        <f>PRODUCT(I16/E16)</f>
        <v>1.6666666666666667</v>
      </c>
      <c r="N16" s="32">
        <f>PRODUCT(I16/O16)</f>
        <v>0.35714285714285715</v>
      </c>
      <c r="O16" s="24">
        <f>SUM(O13:O15)</f>
        <v>14</v>
      </c>
      <c r="P16" s="69" t="s">
        <v>25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1"/>
      <c r="AF16" s="73"/>
      <c r="AG16" s="9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1"/>
      <c r="Q17" s="38"/>
      <c r="R17" s="1"/>
      <c r="S17" s="1"/>
      <c r="T17" s="24"/>
      <c r="U17" s="24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9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1"/>
      <c r="Q18" s="38"/>
      <c r="R18" s="1"/>
      <c r="S18" s="1"/>
      <c r="T18" s="24"/>
      <c r="U18" s="24"/>
      <c r="V18" s="74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1"/>
      <c r="Q19" s="38"/>
      <c r="R19" s="1"/>
      <c r="S19" s="1"/>
      <c r="T19" s="24"/>
      <c r="U19" s="24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85"/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s="76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5"/>
      <c r="N23" s="75"/>
      <c r="O23" s="24"/>
      <c r="P23" s="1"/>
      <c r="Q23" s="38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s="76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5"/>
      <c r="N24" s="75"/>
      <c r="O24" s="24"/>
      <c r="P24" s="1"/>
      <c r="Q24" s="38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5"/>
      <c r="N25" s="75"/>
      <c r="O25" s="24"/>
      <c r="P25" s="1"/>
      <c r="Q25" s="38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5"/>
      <c r="N26" s="75"/>
      <c r="O26" s="24"/>
      <c r="P26" s="1"/>
      <c r="Q26" s="38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5"/>
      <c r="N27" s="75"/>
      <c r="O27" s="24"/>
      <c r="P27" s="1"/>
      <c r="Q27" s="38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5"/>
      <c r="N28" s="75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5"/>
      <c r="N29" s="75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5"/>
      <c r="N30" s="75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5"/>
      <c r="N31" s="75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5"/>
      <c r="N32" s="75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5"/>
      <c r="N33" s="75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5"/>
      <c r="N34" s="75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5"/>
      <c r="N35" s="75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5"/>
      <c r="N37" s="75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5"/>
      <c r="N39" s="75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5"/>
      <c r="N40" s="75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5"/>
      <c r="N41" s="75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5"/>
      <c r="N42" s="75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5"/>
      <c r="N43" s="75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5"/>
      <c r="N44" s="75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5"/>
      <c r="N45" s="75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5"/>
      <c r="N46" s="75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5"/>
      <c r="N47" s="75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5"/>
      <c r="N48" s="75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5"/>
      <c r="N49" s="75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5"/>
      <c r="N50" s="75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5"/>
      <c r="N51" s="75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5"/>
      <c r="N52" s="75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5"/>
      <c r="N53" s="75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5"/>
      <c r="N54" s="75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5"/>
      <c r="N55" s="75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5"/>
      <c r="N56" s="75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5"/>
      <c r="N57" s="75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5"/>
      <c r="N58" s="75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5"/>
      <c r="N59" s="75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5"/>
      <c r="N60" s="75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5"/>
      <c r="N61" s="75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5"/>
      <c r="N62" s="75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5"/>
      <c r="N63" s="75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5"/>
      <c r="N64" s="75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5"/>
      <c r="N65" s="75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5"/>
      <c r="N66" s="75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5"/>
      <c r="N67" s="75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5"/>
      <c r="N68" s="75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5"/>
      <c r="N69" s="75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5"/>
      <c r="N70" s="75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5"/>
      <c r="N71" s="75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5"/>
      <c r="N72" s="75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5"/>
      <c r="N73" s="75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5"/>
      <c r="N74" s="75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5"/>
      <c r="N75" s="75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5"/>
      <c r="N76" s="75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5"/>
      <c r="N77" s="75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5"/>
      <c r="N78" s="75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5"/>
      <c r="N79" s="75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5"/>
      <c r="N80" s="75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5"/>
      <c r="N81" s="75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5"/>
      <c r="N82" s="75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5"/>
      <c r="N83" s="75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5"/>
      <c r="N84" s="75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5"/>
      <c r="N85" s="75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5"/>
      <c r="N86" s="75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5"/>
      <c r="N87" s="75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5"/>
      <c r="N88" s="75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5"/>
      <c r="N89" s="75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5"/>
      <c r="N90" s="75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5"/>
      <c r="N91" s="75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5"/>
      <c r="N92" s="75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5"/>
      <c r="N93" s="75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5"/>
      <c r="N94" s="75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5"/>
      <c r="N95" s="75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5"/>
      <c r="N96" s="75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5"/>
      <c r="N97" s="75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5"/>
      <c r="N98" s="75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5"/>
      <c r="N99" s="75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5"/>
      <c r="N100" s="75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5"/>
      <c r="N101" s="75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5"/>
      <c r="N102" s="75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5"/>
      <c r="N103" s="75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5"/>
      <c r="N104" s="75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5"/>
      <c r="N105" s="75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5"/>
      <c r="N106" s="75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5"/>
      <c r="N107" s="75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5"/>
      <c r="N108" s="75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5"/>
      <c r="N109" s="75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5"/>
      <c r="N110" s="75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5"/>
      <c r="N111" s="75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5"/>
      <c r="N112" s="75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5"/>
      <c r="N113" s="75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5"/>
      <c r="N114" s="75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5"/>
      <c r="N115" s="75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5"/>
      <c r="N116" s="75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5"/>
      <c r="N117" s="75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5"/>
      <c r="N118" s="75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5"/>
      <c r="N119" s="75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5"/>
      <c r="N120" s="75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5"/>
      <c r="N121" s="75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5"/>
      <c r="N122" s="75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5"/>
      <c r="N123" s="75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5"/>
      <c r="N124" s="75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5"/>
      <c r="N125" s="75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5"/>
      <c r="N126" s="75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5"/>
      <c r="N127" s="75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5"/>
      <c r="N128" s="75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5"/>
      <c r="N129" s="75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5"/>
      <c r="N130" s="75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5"/>
      <c r="N131" s="75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5"/>
      <c r="N132" s="75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5"/>
      <c r="N133" s="75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5"/>
      <c r="N134" s="75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5"/>
      <c r="N135" s="75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5"/>
      <c r="N136" s="75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5"/>
      <c r="N137" s="75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5"/>
      <c r="N138" s="75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5"/>
      <c r="N139" s="75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5"/>
      <c r="N140" s="75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5"/>
      <c r="N141" s="75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5"/>
      <c r="N142" s="75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5"/>
      <c r="N143" s="75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5"/>
      <c r="N144" s="75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5"/>
      <c r="N145" s="75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5"/>
      <c r="N146" s="75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5"/>
      <c r="N147" s="75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5"/>
      <c r="N148" s="75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5"/>
      <c r="N149" s="75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5"/>
      <c r="N150" s="75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76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5"/>
      <c r="N151" s="75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</sheetData>
  <sortState ref="D21:N25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2019-09-02T08:44:23Z</dcterms:modified>
</cp:coreProperties>
</file>