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C13" i="1" l="1"/>
  <c r="AB13" i="1"/>
  <c r="AA13" i="1"/>
  <c r="Z13" i="1"/>
  <c r="Y13" i="1"/>
  <c r="X13" i="1"/>
  <c r="W13" i="1"/>
  <c r="V13" i="1"/>
  <c r="U13" i="1"/>
  <c r="M13" i="1"/>
  <c r="L13" i="1"/>
  <c r="K13" i="1"/>
  <c r="J13" i="1"/>
  <c r="I13" i="1"/>
  <c r="H13" i="1"/>
  <c r="G13" i="1"/>
  <c r="F13" i="1"/>
  <c r="E13" i="1"/>
  <c r="O5" i="1"/>
  <c r="O13" i="1" s="1"/>
  <c r="AE13" i="1"/>
  <c r="AD13" i="1"/>
  <c r="I19" i="1"/>
  <c r="H19" i="1"/>
  <c r="G19" i="1"/>
  <c r="F19" i="1"/>
  <c r="E19" i="1"/>
  <c r="T13" i="1"/>
  <c r="S13" i="1"/>
  <c r="R13" i="1"/>
  <c r="Q13" i="1"/>
  <c r="P13" i="1"/>
  <c r="H17" i="1"/>
  <c r="G17" i="1"/>
  <c r="G20" i="1"/>
  <c r="F17" i="1"/>
  <c r="E17" i="1"/>
  <c r="E20" i="1" s="1"/>
  <c r="K19" i="1"/>
  <c r="L19" i="1"/>
  <c r="N19" i="1"/>
  <c r="M19" i="1"/>
  <c r="D14" i="1"/>
  <c r="F20" i="1"/>
  <c r="K17" i="1"/>
  <c r="H20" i="1"/>
  <c r="L20" i="1" s="1"/>
  <c r="L17" i="1"/>
  <c r="I17" i="1"/>
  <c r="M17" i="1"/>
  <c r="I20" i="1"/>
  <c r="N13" i="1" l="1"/>
  <c r="N17" i="1" s="1"/>
  <c r="O17" i="1"/>
  <c r="O20" i="1" s="1"/>
  <c r="N20" i="1" s="1"/>
  <c r="M20" i="1"/>
  <c r="K20" i="1"/>
</calcChain>
</file>

<file path=xl/sharedStrings.xml><?xml version="1.0" encoding="utf-8"?>
<sst xmlns="http://schemas.openxmlformats.org/spreadsheetml/2006/main" count="82" uniqueCount="54">
  <si>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</si>
  <si>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</si>
  <si>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</si>
  <si>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</si>
  <si>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</si>
  <si>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</si>
  <si>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</si>
  <si>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</si>
  <si>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</si>
  <si>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</si>
  <si>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</si>
  <si>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</si>
  <si>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</si>
  <si>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</si>
  <si>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</si>
  <si>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</si>
  <si>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</si>
  <si>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</si>
  <si>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</si>
  <si>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</si>
  <si>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</si>
  <si>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</si>
  <si>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</si>
  <si>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</si>
  <si>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</si>
  <si>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</si>
  <si>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</si>
  <si>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</si>
  <si>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</si>
  <si>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</si>
  <si>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</si>
  <si>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</si>
  <si>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</si>
  <si>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</si>
  <si>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</si>
  <si>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Elina Nevanperä</t>
  </si>
  <si>
    <t>12.</t>
  </si>
  <si>
    <t>TyTe</t>
  </si>
  <si>
    <t>alemmat pudotuspelit</t>
  </si>
  <si>
    <t>29.4.1991</t>
  </si>
  <si>
    <t>TyTe = Tyrnävän Tempaus  (1922)</t>
  </si>
  <si>
    <t>ykköspesis</t>
  </si>
  <si>
    <t>suomensarja</t>
  </si>
  <si>
    <t>ENSIMMÄISET</t>
  </si>
  <si>
    <t>Ottelu</t>
  </si>
  <si>
    <t>1.  ottelu</t>
  </si>
  <si>
    <t>Lyöty juoksu</t>
  </si>
  <si>
    <t>Tuotu juoksu</t>
  </si>
  <si>
    <t>Kunnari</t>
  </si>
  <si>
    <t>13.05. 2009  Lipotteret - TyTe  2-0  (3-1, 2-1)</t>
  </si>
  <si>
    <t xml:space="preserve">  18 v   0 kk 15 pv</t>
  </si>
  <si>
    <t>7.  ottelu</t>
  </si>
  <si>
    <t>03.06. 2009  TyTe - YPJ  2-1  (2-9, 4-3, 1-0)</t>
  </si>
  <si>
    <t xml:space="preserve">  18 v   1 kk   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</si>
</sst>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7" xfId="0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5" borderId="3" xfId="0" applyFont="1" applyFill="1" applyBorder="1"/>
    <xf numFmtId="0" fontId="2" fillId="2" borderId="0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4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8" borderId="10" xfId="0" applyFont="1" applyFill="1" applyBorder="1"/>
    <xf numFmtId="0" fontId="4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right"/>
    </xf>
    <xf numFmtId="0" fontId="2" fillId="8" borderId="11" xfId="0" applyFont="1" applyFill="1" applyBorder="1" applyAlignment="1">
      <alignment horizontal="center"/>
    </xf>
    <xf numFmtId="0" fontId="2" fillId="8" borderId="12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7" xfId="0" applyFont="1" applyFill="1" applyBorder="1"/>
    <xf numFmtId="0" fontId="4" fillId="8" borderId="8" xfId="0" applyFont="1" applyFill="1" applyBorder="1"/>
    <xf numFmtId="0" fontId="2" fillId="8" borderId="8" xfId="0" applyFont="1" applyFill="1" applyBorder="1"/>
    <xf numFmtId="0" fontId="2" fillId="8" borderId="8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right"/>
    </xf>
    <xf numFmtId="0" fontId="2" fillId="8" borderId="9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5" customWidth="1"/>
    <col min="4" max="4" width="7.28515625" style="56" customWidth="1"/>
    <col min="5" max="12" width="5.7109375" style="56" customWidth="1"/>
    <col min="13" max="13" width="6.28515625" style="56" customWidth="1"/>
    <col min="14" max="14" width="8.28515625" style="56" customWidth="1"/>
    <col min="15" max="15" width="0.5703125" style="56" customWidth="1"/>
    <col min="16" max="23" width="5.7109375" style="56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1">
        <v>2008</v>
      </c>
      <c r="C4" s="61"/>
      <c r="D4" s="62" t="s">
        <v>37</v>
      </c>
      <c r="E4" s="61"/>
      <c r="F4" s="64" t="s">
        <v>41</v>
      </c>
      <c r="G4" s="65"/>
      <c r="H4" s="63"/>
      <c r="I4" s="61"/>
      <c r="J4" s="61"/>
      <c r="K4" s="61"/>
      <c r="L4" s="61"/>
      <c r="M4" s="61"/>
      <c r="N4" s="61"/>
      <c r="O4" s="25"/>
      <c r="P4" s="58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2009</v>
      </c>
      <c r="C5" s="27" t="s">
        <v>36</v>
      </c>
      <c r="D5" s="29" t="s">
        <v>37</v>
      </c>
      <c r="E5" s="27">
        <v>24</v>
      </c>
      <c r="F5" s="27">
        <v>1</v>
      </c>
      <c r="G5" s="27">
        <v>2</v>
      </c>
      <c r="H5" s="66">
        <v>4</v>
      </c>
      <c r="I5" s="27">
        <v>35</v>
      </c>
      <c r="J5" s="27">
        <v>28</v>
      </c>
      <c r="K5" s="27">
        <v>2</v>
      </c>
      <c r="L5" s="27">
        <v>2</v>
      </c>
      <c r="M5" s="27">
        <v>3</v>
      </c>
      <c r="N5" s="57">
        <v>0.32700000000000001</v>
      </c>
      <c r="O5" s="36">
        <f>PRODUCT(I5/N5)</f>
        <v>107.03363914373088</v>
      </c>
      <c r="P5" s="58"/>
      <c r="Q5" s="27"/>
      <c r="R5" s="27"/>
      <c r="S5" s="27"/>
      <c r="T5" s="27"/>
      <c r="U5" s="28">
        <v>8</v>
      </c>
      <c r="V5" s="28">
        <v>0</v>
      </c>
      <c r="W5" s="28">
        <v>0</v>
      </c>
      <c r="X5" s="28">
        <v>1</v>
      </c>
      <c r="Y5" s="28">
        <v>6</v>
      </c>
      <c r="Z5" s="27"/>
      <c r="AA5" s="27"/>
      <c r="AB5" s="27"/>
      <c r="AC5" s="27"/>
      <c r="AD5" s="27"/>
      <c r="AE5" s="27"/>
      <c r="AF5" s="59" t="s">
        <v>38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2010</v>
      </c>
      <c r="C6" s="27"/>
      <c r="D6" s="29"/>
      <c r="E6" s="27"/>
      <c r="F6" s="58"/>
      <c r="G6" s="27"/>
      <c r="H6" s="66"/>
      <c r="I6" s="27"/>
      <c r="J6" s="27"/>
      <c r="K6" s="27"/>
      <c r="L6" s="27"/>
      <c r="M6" s="27"/>
      <c r="N6" s="27"/>
      <c r="O6" s="25"/>
      <c r="P6" s="58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2011</v>
      </c>
      <c r="C7" s="27"/>
      <c r="D7" s="29"/>
      <c r="E7" s="27"/>
      <c r="F7" s="58"/>
      <c r="G7" s="27"/>
      <c r="H7" s="66"/>
      <c r="I7" s="27"/>
      <c r="J7" s="27"/>
      <c r="K7" s="27"/>
      <c r="L7" s="27"/>
      <c r="M7" s="27"/>
      <c r="N7" s="27"/>
      <c r="O7" s="25"/>
      <c r="P7" s="58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2012</v>
      </c>
      <c r="C8" s="27"/>
      <c r="D8" s="29"/>
      <c r="E8" s="27"/>
      <c r="F8" s="58"/>
      <c r="G8" s="27"/>
      <c r="H8" s="66"/>
      <c r="I8" s="27"/>
      <c r="J8" s="27"/>
      <c r="K8" s="27"/>
      <c r="L8" s="27"/>
      <c r="M8" s="27"/>
      <c r="N8" s="27"/>
      <c r="O8" s="25"/>
      <c r="P8" s="58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67">
        <v>2013</v>
      </c>
      <c r="C9" s="67"/>
      <c r="D9" s="68" t="s">
        <v>37</v>
      </c>
      <c r="E9" s="67"/>
      <c r="F9" s="69" t="s">
        <v>42</v>
      </c>
      <c r="G9" s="67"/>
      <c r="H9" s="67"/>
      <c r="I9" s="67"/>
      <c r="J9" s="67"/>
      <c r="K9" s="67"/>
      <c r="L9" s="67"/>
      <c r="M9" s="67"/>
      <c r="N9" s="70"/>
      <c r="O9" s="90"/>
      <c r="P9" s="58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2014</v>
      </c>
      <c r="C10" s="27"/>
      <c r="D10" s="29"/>
      <c r="E10" s="27"/>
      <c r="F10" s="58"/>
      <c r="G10" s="27"/>
      <c r="H10" s="66"/>
      <c r="I10" s="27"/>
      <c r="J10" s="27"/>
      <c r="K10" s="27"/>
      <c r="L10" s="27"/>
      <c r="M10" s="27"/>
      <c r="N10" s="27"/>
      <c r="O10" s="90"/>
      <c r="P10" s="58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2015</v>
      </c>
      <c r="C11" s="27"/>
      <c r="D11" s="29"/>
      <c r="E11" s="27"/>
      <c r="F11" s="58"/>
      <c r="G11" s="27"/>
      <c r="H11" s="66"/>
      <c r="I11" s="27"/>
      <c r="J11" s="27"/>
      <c r="K11" s="27"/>
      <c r="L11" s="27"/>
      <c r="M11" s="27"/>
      <c r="N11" s="27"/>
      <c r="O11" s="90"/>
      <c r="P11" s="58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7">
        <v>2016</v>
      </c>
      <c r="C12" s="67"/>
      <c r="D12" s="68" t="s">
        <v>37</v>
      </c>
      <c r="E12" s="67"/>
      <c r="F12" s="69" t="s">
        <v>42</v>
      </c>
      <c r="G12" s="67"/>
      <c r="H12" s="67"/>
      <c r="I12" s="67"/>
      <c r="J12" s="67"/>
      <c r="K12" s="67"/>
      <c r="L12" s="67"/>
      <c r="M12" s="67"/>
      <c r="N12" s="70"/>
      <c r="O12" s="90"/>
      <c r="P12" s="58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>SUM(E5:E9)</f>
        <v>24</v>
      </c>
      <c r="F13" s="19">
        <f t="shared" ref="F13:O13" si="0">SUM(F5:F9)</f>
        <v>1</v>
      </c>
      <c r="G13" s="19">
        <f t="shared" si="0"/>
        <v>2</v>
      </c>
      <c r="H13" s="19">
        <f t="shared" si="0"/>
        <v>4</v>
      </c>
      <c r="I13" s="19">
        <f t="shared" si="0"/>
        <v>35</v>
      </c>
      <c r="J13" s="19">
        <f t="shared" si="0"/>
        <v>28</v>
      </c>
      <c r="K13" s="19">
        <f t="shared" si="0"/>
        <v>2</v>
      </c>
      <c r="L13" s="19">
        <f t="shared" si="0"/>
        <v>2</v>
      </c>
      <c r="M13" s="19">
        <f t="shared" si="0"/>
        <v>3</v>
      </c>
      <c r="N13" s="31">
        <f>PRODUCT(I13/O13)</f>
        <v>0.32700000000000001</v>
      </c>
      <c r="O13" s="91">
        <f t="shared" si="0"/>
        <v>107.03363914373088</v>
      </c>
      <c r="P13" s="19">
        <f>SUM(P9:P9)</f>
        <v>0</v>
      </c>
      <c r="Q13" s="19">
        <f>SUM(Q9:Q9)</f>
        <v>0</v>
      </c>
      <c r="R13" s="19">
        <f>SUM(R9:R9)</f>
        <v>0</v>
      </c>
      <c r="S13" s="19">
        <f>SUM(S9:S9)</f>
        <v>0</v>
      </c>
      <c r="T13" s="19">
        <f>SUM(T9:T9)</f>
        <v>0</v>
      </c>
      <c r="U13" s="19">
        <f t="shared" ref="U13:AC13" si="1">SUM(U5:U9)</f>
        <v>8</v>
      </c>
      <c r="V13" s="19">
        <f t="shared" si="1"/>
        <v>0</v>
      </c>
      <c r="W13" s="19">
        <f t="shared" si="1"/>
        <v>0</v>
      </c>
      <c r="X13" s="19">
        <f t="shared" si="1"/>
        <v>1</v>
      </c>
      <c r="Y13" s="19">
        <f t="shared" si="1"/>
        <v>6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>SUM(AD9:AD9)</f>
        <v>0</v>
      </c>
      <c r="AE13" s="19">
        <f>SUM(AE9:AE9)</f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2"/>
      <c r="D14" s="33">
        <f>SUM(F13:H13)+((I13-F13-G13)/3)+(E13/3)+(Z13*25)+(AA13*25)+(AB13*10)+(AC13*25)+(AD13*20)+(AE13*15)</f>
        <v>25.666666666666664</v>
      </c>
      <c r="E14" s="1"/>
      <c r="F14" s="1"/>
      <c r="G14" s="1"/>
      <c r="H14" s="1"/>
      <c r="I14" s="1"/>
      <c r="J14" s="1"/>
      <c r="K14" s="1"/>
      <c r="L14" s="1"/>
      <c r="M14" s="1"/>
      <c r="N14" s="34"/>
      <c r="O14" s="37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5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4"/>
      <c r="O15" s="36"/>
      <c r="P15" s="1"/>
      <c r="Q15" s="37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39"/>
      <c r="D16" s="39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25"/>
      <c r="P16" s="40" t="s">
        <v>43</v>
      </c>
      <c r="Q16" s="13"/>
      <c r="R16" s="13"/>
      <c r="S16" s="71"/>
      <c r="T16" s="71"/>
      <c r="U16" s="71"/>
      <c r="V16" s="71"/>
      <c r="W16" s="71"/>
      <c r="X16" s="71"/>
      <c r="Y16" s="13"/>
      <c r="Z16" s="13"/>
      <c r="AA16" s="13"/>
      <c r="AB16" s="12"/>
      <c r="AC16" s="13"/>
      <c r="AD16" s="13"/>
      <c r="AE16" s="13"/>
      <c r="AF16" s="66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0" t="s">
        <v>17</v>
      </c>
      <c r="C17" s="13"/>
      <c r="D17" s="41"/>
      <c r="E17" s="27">
        <f>PRODUCT(E13)</f>
        <v>24</v>
      </c>
      <c r="F17" s="27">
        <f>PRODUCT(F13)</f>
        <v>1</v>
      </c>
      <c r="G17" s="27">
        <f>PRODUCT(G13)</f>
        <v>2</v>
      </c>
      <c r="H17" s="27">
        <f>PRODUCT(H13)</f>
        <v>4</v>
      </c>
      <c r="I17" s="27">
        <f>PRODUCT(I13)</f>
        <v>35</v>
      </c>
      <c r="J17" s="1"/>
      <c r="K17" s="42">
        <f>PRODUCT((F17+G17)/E17)</f>
        <v>0.125</v>
      </c>
      <c r="L17" s="42">
        <f>PRODUCT(H17/E17)</f>
        <v>0.16666666666666666</v>
      </c>
      <c r="M17" s="42">
        <f>PRODUCT(I17/E17)</f>
        <v>1.4583333333333333</v>
      </c>
      <c r="N17" s="30">
        <f>PRODUCT(N13)</f>
        <v>0.32700000000000001</v>
      </c>
      <c r="O17" s="25">
        <f>PRODUCT(O13)</f>
        <v>107.03363914373088</v>
      </c>
      <c r="P17" s="72" t="s">
        <v>44</v>
      </c>
      <c r="Q17" s="73"/>
      <c r="R17" s="73"/>
      <c r="S17" s="74" t="s">
        <v>49</v>
      </c>
      <c r="T17" s="74"/>
      <c r="U17" s="74"/>
      <c r="V17" s="74"/>
      <c r="W17" s="74"/>
      <c r="X17" s="74"/>
      <c r="Y17" s="74"/>
      <c r="Z17" s="74"/>
      <c r="AA17" s="74"/>
      <c r="AB17" s="75"/>
      <c r="AC17" s="74"/>
      <c r="AD17" s="76" t="s">
        <v>45</v>
      </c>
      <c r="AE17" s="76"/>
      <c r="AF17" s="77" t="s">
        <v>50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3" t="s">
        <v>18</v>
      </c>
      <c r="C18" s="44"/>
      <c r="D18" s="45"/>
      <c r="E18" s="27"/>
      <c r="F18" s="27"/>
      <c r="G18" s="27"/>
      <c r="H18" s="27"/>
      <c r="I18" s="27"/>
      <c r="J18" s="1"/>
      <c r="K18" s="42"/>
      <c r="L18" s="42"/>
      <c r="M18" s="42"/>
      <c r="N18" s="30"/>
      <c r="O18" s="25"/>
      <c r="P18" s="78" t="s">
        <v>46</v>
      </c>
      <c r="Q18" s="79"/>
      <c r="R18" s="79"/>
      <c r="S18" s="80" t="s">
        <v>52</v>
      </c>
      <c r="T18" s="80"/>
      <c r="U18" s="80"/>
      <c r="V18" s="80"/>
      <c r="W18" s="80"/>
      <c r="X18" s="80"/>
      <c r="Y18" s="80"/>
      <c r="Z18" s="80"/>
      <c r="AA18" s="80"/>
      <c r="AB18" s="81"/>
      <c r="AC18" s="80"/>
      <c r="AD18" s="82" t="s">
        <v>51</v>
      </c>
      <c r="AE18" s="82"/>
      <c r="AF18" s="83" t="s">
        <v>53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6" t="s">
        <v>19</v>
      </c>
      <c r="C19" s="47"/>
      <c r="D19" s="48"/>
      <c r="E19" s="28">
        <f>PRODUCT(U13)</f>
        <v>8</v>
      </c>
      <c r="F19" s="28">
        <f>PRODUCT(V13)</f>
        <v>0</v>
      </c>
      <c r="G19" s="28">
        <f>PRODUCT(W13)</f>
        <v>0</v>
      </c>
      <c r="H19" s="28">
        <f>PRODUCT(X13)</f>
        <v>1</v>
      </c>
      <c r="I19" s="28">
        <f>PRODUCT(Y13)</f>
        <v>6</v>
      </c>
      <c r="J19" s="1"/>
      <c r="K19" s="49">
        <f>PRODUCT((F19+G19)/E19)</f>
        <v>0</v>
      </c>
      <c r="L19" s="49">
        <f>PRODUCT(H19/E19)</f>
        <v>0.125</v>
      </c>
      <c r="M19" s="49">
        <f>PRODUCT(I19/E19)</f>
        <v>0.75</v>
      </c>
      <c r="N19" s="50">
        <f>PRODUCT(I19/O19)</f>
        <v>0.20689655172413793</v>
      </c>
      <c r="O19" s="25">
        <v>29</v>
      </c>
      <c r="P19" s="78" t="s">
        <v>47</v>
      </c>
      <c r="Q19" s="79"/>
      <c r="R19" s="79"/>
      <c r="S19" s="80" t="s">
        <v>52</v>
      </c>
      <c r="T19" s="80"/>
      <c r="U19" s="80"/>
      <c r="V19" s="80"/>
      <c r="W19" s="80"/>
      <c r="X19" s="80"/>
      <c r="Y19" s="80"/>
      <c r="Z19" s="80"/>
      <c r="AA19" s="80"/>
      <c r="AB19" s="81"/>
      <c r="AC19" s="80"/>
      <c r="AD19" s="82" t="s">
        <v>51</v>
      </c>
      <c r="AE19" s="82"/>
      <c r="AF19" s="83" t="s">
        <v>53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1" t="s">
        <v>20</v>
      </c>
      <c r="C20" s="52"/>
      <c r="D20" s="53"/>
      <c r="E20" s="19">
        <f>SUM(E17:E19)</f>
        <v>32</v>
      </c>
      <c r="F20" s="19">
        <f>SUM(F17:F19)</f>
        <v>1</v>
      </c>
      <c r="G20" s="19">
        <f>SUM(G17:G19)</f>
        <v>2</v>
      </c>
      <c r="H20" s="19">
        <f>SUM(H17:H19)</f>
        <v>5</v>
      </c>
      <c r="I20" s="19">
        <f>SUM(I17:I19)</f>
        <v>41</v>
      </c>
      <c r="J20" s="1"/>
      <c r="K20" s="54">
        <f>PRODUCT((F20+G20)/E20)</f>
        <v>9.375E-2</v>
      </c>
      <c r="L20" s="54">
        <f>PRODUCT(H20/E20)</f>
        <v>0.15625</v>
      </c>
      <c r="M20" s="54">
        <f>PRODUCT(I20/E20)</f>
        <v>1.28125</v>
      </c>
      <c r="N20" s="31">
        <f>PRODUCT(I20/O20)</f>
        <v>0.30139603893622285</v>
      </c>
      <c r="O20" s="25">
        <f>SUM(O17:O19)</f>
        <v>136.03363914373088</v>
      </c>
      <c r="P20" s="84" t="s">
        <v>48</v>
      </c>
      <c r="Q20" s="85"/>
      <c r="R20" s="85"/>
      <c r="S20" s="86" t="s">
        <v>52</v>
      </c>
      <c r="T20" s="86"/>
      <c r="U20" s="86"/>
      <c r="V20" s="86"/>
      <c r="W20" s="86"/>
      <c r="X20" s="86"/>
      <c r="Y20" s="86"/>
      <c r="Z20" s="86"/>
      <c r="AA20" s="86"/>
      <c r="AB20" s="87"/>
      <c r="AC20" s="86"/>
      <c r="AD20" s="88" t="s">
        <v>51</v>
      </c>
      <c r="AE20" s="88"/>
      <c r="AF20" s="89" t="s">
        <v>53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5"/>
      <c r="C21" s="35"/>
      <c r="D21" s="35"/>
      <c r="E21" s="35"/>
      <c r="F21" s="35"/>
      <c r="G21" s="35"/>
      <c r="H21" s="35"/>
      <c r="I21" s="35"/>
      <c r="J21" s="1"/>
      <c r="K21" s="35"/>
      <c r="L21" s="35"/>
      <c r="M21" s="35"/>
      <c r="N21" s="34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 t="s">
        <v>34</v>
      </c>
      <c r="C22" s="1"/>
      <c r="D22" s="60" t="s">
        <v>40</v>
      </c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7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7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7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7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7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8"/>
      <c r="AG93" s="24"/>
      <c r="AH93" s="9"/>
      <c r="AI93" s="9"/>
      <c r="AJ93" s="9"/>
      <c r="AK93" s="9"/>
      <c r="AL9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2019-01-26T22:35:48Z</dcterms:modified>
</cp:coreProperties>
</file>