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1" i="1" l="1"/>
  <c r="O21" i="1"/>
  <c r="U5" i="2" l="1"/>
  <c r="T5" i="2"/>
  <c r="S5" i="2"/>
  <c r="R5" i="2"/>
  <c r="Q5" i="2"/>
  <c r="P5" i="2"/>
  <c r="O5" i="2"/>
  <c r="N5" i="2"/>
  <c r="M5" i="2"/>
  <c r="I5" i="2"/>
  <c r="H5" i="2"/>
  <c r="G5" i="2"/>
  <c r="T14" i="1" l="1"/>
  <c r="T13" i="1"/>
  <c r="T12" i="1"/>
  <c r="T11" i="1"/>
  <c r="T10" i="1"/>
  <c r="O13" i="1" l="1"/>
  <c r="O12" i="1"/>
  <c r="O11" i="1"/>
  <c r="O9" i="1"/>
  <c r="O8" i="1"/>
  <c r="O7" i="1"/>
  <c r="O6" i="1"/>
  <c r="O5" i="1"/>
  <c r="O4" i="1"/>
  <c r="O14" i="1" s="1"/>
  <c r="O18" i="1" s="1"/>
  <c r="M13" i="1"/>
  <c r="M12" i="1"/>
  <c r="M11" i="1"/>
  <c r="O10" i="1"/>
  <c r="M6" i="1"/>
  <c r="M5" i="1"/>
  <c r="M4" i="1"/>
  <c r="M14" i="1" s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/>
  <c r="M19" i="1" s="1"/>
  <c r="X14" i="1"/>
  <c r="H19" i="1"/>
  <c r="W14" i="1"/>
  <c r="G19" i="1"/>
  <c r="V14" i="1"/>
  <c r="F19" i="1"/>
  <c r="K19" i="1" s="1"/>
  <c r="U14" i="1"/>
  <c r="E19" i="1"/>
  <c r="L14" i="1"/>
  <c r="K14" i="1"/>
  <c r="J14" i="1"/>
  <c r="I14" i="1"/>
  <c r="D15" i="1" s="1"/>
  <c r="H14" i="1"/>
  <c r="H18" i="1"/>
  <c r="G14" i="1"/>
  <c r="G18" i="1"/>
  <c r="G21" i="1" s="1"/>
  <c r="F14" i="1"/>
  <c r="F18" i="1"/>
  <c r="K18" i="1" s="1"/>
  <c r="E14" i="1"/>
  <c r="E18" i="1"/>
  <c r="E21" i="1" s="1"/>
  <c r="H21" i="1"/>
  <c r="L18" i="1"/>
  <c r="L19" i="1"/>
  <c r="F21" i="1"/>
  <c r="L21" i="1" l="1"/>
  <c r="K21" i="1"/>
  <c r="N14" i="1"/>
  <c r="N18" i="1" s="1"/>
  <c r="I18" i="1"/>
  <c r="M18" i="1" l="1"/>
  <c r="I21" i="1"/>
  <c r="M21" i="1" s="1"/>
</calcChain>
</file>

<file path=xl/sharedStrings.xml><?xml version="1.0" encoding="utf-8"?>
<sst xmlns="http://schemas.openxmlformats.org/spreadsheetml/2006/main" count="170" uniqueCount="95">
  <si>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</si>
  <si>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</si>
  <si>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</si>
  <si>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</si>
  <si>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</si>
  <si>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</si>
  <si>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</si>
  <si>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</si>
  <si>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</si>
  <si>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</si>
  <si>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</si>
  <si>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</si>
  <si>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</si>
  <si>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</si>
  <si>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</si>
  <si>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</si>
  <si>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</si>
  <si>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</si>
  <si>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</si>
  <si>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</si>
  <si>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</si>
  <si>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</si>
  <si>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</si>
  <si>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</si>
  <si>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</si>
  <si>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</si>
  <si>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</si>
  <si>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</si>
  <si>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</si>
  <si>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</si>
  <si>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</si>
  <si>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</si>
  <si>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</si>
  <si>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</si>
  <si>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</si>
  <si>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3.</t>
  </si>
  <si>
    <t>IT</t>
  </si>
  <si>
    <t>play off</t>
  </si>
  <si>
    <t>1.</t>
  </si>
  <si>
    <t>5.</t>
  </si>
  <si>
    <t>8.</t>
  </si>
  <si>
    <t>puolivälierät</t>
  </si>
  <si>
    <t>9.</t>
  </si>
  <si>
    <t>12.</t>
  </si>
  <si>
    <t>ViPa</t>
  </si>
  <si>
    <t>Marika Nurminen</t>
  </si>
  <si>
    <t>5.4.1973</t>
  </si>
  <si>
    <t>IT = Ikaalisten Tarmo  (1908)</t>
  </si>
  <si>
    <t>ViPa = Vihdin Pallo  (1967)</t>
  </si>
  <si>
    <t>ENSIMMÄISET</t>
  </si>
  <si>
    <t>Ottelu</t>
  </si>
  <si>
    <t>1.  ottelu</t>
  </si>
  <si>
    <t>Lyöty juoksu</t>
  </si>
  <si>
    <t>11.  ottelu</t>
  </si>
  <si>
    <t>Tuotu juoksu</t>
  </si>
  <si>
    <t>Kunnari</t>
  </si>
  <si>
    <t>01.07. 1990  IT - Lippo  25-6</t>
  </si>
  <si>
    <t xml:space="preserve">  17 v   2 kk 26 pv</t>
  </si>
  <si>
    <t>09.06. 1991  IT - Tahko  42-5</t>
  </si>
  <si>
    <t xml:space="preserve">  18 v   2 kk   4 pv</t>
  </si>
  <si>
    <t>L+T</t>
  </si>
  <si>
    <t>6.</t>
  </si>
  <si>
    <t>7.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</si>
  <si>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</si>
  <si>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</si>
  <si>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</si>
  <si>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</si>
  <si>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</si>
  <si>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</si>
  <si>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</si>
  <si>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</si>
  <si>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</si>
  <si>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</si>
  <si>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</si>
  <si>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</si>
  <si>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</si>
  <si>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16.08. 1997  Hyvinkää</t>
  </si>
  <si>
    <t>2-0  (1-0, 4-3)</t>
  </si>
  <si>
    <t>Länsi</t>
  </si>
  <si>
    <t>Petri Kaijansinkko</t>
  </si>
  <si>
    <t>3651</t>
  </si>
  <si>
    <t>24 v  4 kk  11 pv</t>
  </si>
  <si>
    <t>NAISET</t>
  </si>
  <si>
    <t>jok</t>
  </si>
  <si>
    <t xml:space="preserve"> ITÄ - LÄNSI - KORTTI</t>
  </si>
  <si>
    <t>B-TYTÖT</t>
  </si>
  <si>
    <t>07.07. 1990  Vihti</t>
  </si>
  <si>
    <t xml:space="preserve">  4-9</t>
  </si>
  <si>
    <t>Terho Heliranta</t>
  </si>
  <si>
    <t>2p</t>
  </si>
  <si>
    <t>1/4</t>
  </si>
  <si>
    <t>1/2</t>
  </si>
  <si>
    <t>0/2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</si>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</sst>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1990</v>
      </c>
      <c r="C4" s="42" t="s">
        <v>35</v>
      </c>
      <c r="D4" s="41" t="s">
        <v>36</v>
      </c>
      <c r="E4" s="27">
        <v>2</v>
      </c>
      <c r="F4" s="27">
        <v>0</v>
      </c>
      <c r="G4" s="27">
        <v>1</v>
      </c>
      <c r="H4" s="27">
        <v>1</v>
      </c>
      <c r="I4" s="27">
        <v>2</v>
      </c>
      <c r="J4" s="27">
        <v>0</v>
      </c>
      <c r="K4" s="27">
        <v>1</v>
      </c>
      <c r="L4" s="27">
        <v>0</v>
      </c>
      <c r="M4" s="27">
        <f>SUM(F4+G4)</f>
        <v>1</v>
      </c>
      <c r="N4" s="62">
        <v>0.66700000000000004</v>
      </c>
      <c r="O4" s="25">
        <f t="shared" ref="O4:O9" si="0">PRODUCT(I4/N4)</f>
        <v>2.9985007496251872</v>
      </c>
      <c r="P4" s="19"/>
      <c r="Q4" s="19"/>
      <c r="R4" s="19"/>
      <c r="S4" s="19"/>
      <c r="U4" s="63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>
        <v>1</v>
      </c>
      <c r="AK4" s="55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1991</v>
      </c>
      <c r="C5" s="42" t="s">
        <v>38</v>
      </c>
      <c r="D5" s="41" t="s">
        <v>36</v>
      </c>
      <c r="E5" s="27">
        <v>18</v>
      </c>
      <c r="F5" s="27">
        <v>1</v>
      </c>
      <c r="G5" s="27">
        <v>8</v>
      </c>
      <c r="H5" s="27">
        <v>14</v>
      </c>
      <c r="I5" s="27">
        <v>36</v>
      </c>
      <c r="J5" s="27">
        <v>7</v>
      </c>
      <c r="K5" s="27">
        <v>9</v>
      </c>
      <c r="L5" s="27">
        <v>11</v>
      </c>
      <c r="M5" s="27">
        <f>SUM(F5+G5)</f>
        <v>9</v>
      </c>
      <c r="N5" s="62">
        <v>0.59</v>
      </c>
      <c r="O5" s="25">
        <f t="shared" si="0"/>
        <v>61.016949152542374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>
        <v>1</v>
      </c>
      <c r="AI5" s="27"/>
      <c r="AJ5" s="27"/>
      <c r="AK5" s="55" t="s">
        <v>37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1992</v>
      </c>
      <c r="C6" s="42" t="s">
        <v>39</v>
      </c>
      <c r="D6" s="41" t="s">
        <v>36</v>
      </c>
      <c r="E6" s="27">
        <v>21</v>
      </c>
      <c r="F6" s="27">
        <v>2</v>
      </c>
      <c r="G6" s="27">
        <v>16</v>
      </c>
      <c r="H6" s="27">
        <v>12</v>
      </c>
      <c r="I6" s="27">
        <v>67</v>
      </c>
      <c r="J6" s="27">
        <v>7</v>
      </c>
      <c r="K6" s="27">
        <v>22</v>
      </c>
      <c r="L6" s="27">
        <v>20</v>
      </c>
      <c r="M6" s="27">
        <f>SUM(F6+G6)</f>
        <v>18</v>
      </c>
      <c r="N6" s="62">
        <v>0.45600000000000002</v>
      </c>
      <c r="O6" s="25">
        <f t="shared" si="0"/>
        <v>146.92982456140351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55" t="s">
        <v>37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1993</v>
      </c>
      <c r="C7" s="42" t="s">
        <v>40</v>
      </c>
      <c r="D7" s="41" t="s">
        <v>36</v>
      </c>
      <c r="E7" s="27">
        <v>24</v>
      </c>
      <c r="F7" s="27">
        <v>2</v>
      </c>
      <c r="G7" s="27">
        <v>17</v>
      </c>
      <c r="H7" s="27">
        <v>13</v>
      </c>
      <c r="I7" s="27">
        <v>80</v>
      </c>
      <c r="J7" s="27">
        <v>9</v>
      </c>
      <c r="K7" s="27">
        <v>23</v>
      </c>
      <c r="L7" s="27">
        <v>29</v>
      </c>
      <c r="M7" s="27">
        <v>19</v>
      </c>
      <c r="N7" s="62">
        <v>0.44700000000000001</v>
      </c>
      <c r="O7" s="25">
        <f t="shared" si="0"/>
        <v>178.97091722595079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55" t="s">
        <v>37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1994</v>
      </c>
      <c r="C8" s="42" t="s">
        <v>40</v>
      </c>
      <c r="D8" s="41" t="s">
        <v>36</v>
      </c>
      <c r="E8" s="27">
        <v>24</v>
      </c>
      <c r="F8" s="27">
        <v>0</v>
      </c>
      <c r="G8" s="27">
        <v>11</v>
      </c>
      <c r="H8" s="27">
        <v>13</v>
      </c>
      <c r="I8" s="27">
        <v>79</v>
      </c>
      <c r="J8" s="27">
        <v>9</v>
      </c>
      <c r="K8" s="27">
        <v>38</v>
      </c>
      <c r="L8" s="27">
        <v>21</v>
      </c>
      <c r="M8" s="27">
        <v>11</v>
      </c>
      <c r="N8" s="30">
        <v>0.47499999999999998</v>
      </c>
      <c r="O8" s="25">
        <f t="shared" si="0"/>
        <v>166.31578947368422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55" t="s">
        <v>41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1995</v>
      </c>
      <c r="C9" s="42" t="s">
        <v>42</v>
      </c>
      <c r="D9" s="41" t="s">
        <v>36</v>
      </c>
      <c r="E9" s="27">
        <v>22</v>
      </c>
      <c r="F9" s="27">
        <v>1</v>
      </c>
      <c r="G9" s="27">
        <v>13</v>
      </c>
      <c r="H9" s="27">
        <v>9</v>
      </c>
      <c r="I9" s="27">
        <v>72</v>
      </c>
      <c r="J9" s="27">
        <v>21</v>
      </c>
      <c r="K9" s="27">
        <v>22</v>
      </c>
      <c r="L9" s="27">
        <v>15</v>
      </c>
      <c r="M9" s="27">
        <v>14</v>
      </c>
      <c r="N9" s="30">
        <v>0.439</v>
      </c>
      <c r="O9" s="25">
        <f t="shared" si="0"/>
        <v>164.00911161731207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55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1996</v>
      </c>
      <c r="C10" s="42" t="s">
        <v>43</v>
      </c>
      <c r="D10" s="41" t="s">
        <v>36</v>
      </c>
      <c r="E10" s="27">
        <v>24</v>
      </c>
      <c r="F10" s="27">
        <v>3</v>
      </c>
      <c r="G10" s="27">
        <v>14</v>
      </c>
      <c r="H10" s="27">
        <v>14</v>
      </c>
      <c r="I10" s="27">
        <v>105</v>
      </c>
      <c r="J10" s="27">
        <v>36</v>
      </c>
      <c r="K10" s="27">
        <v>30</v>
      </c>
      <c r="L10" s="27">
        <v>22</v>
      </c>
      <c r="M10" s="27">
        <v>17</v>
      </c>
      <c r="N10" s="30">
        <v>0.55000000000000004</v>
      </c>
      <c r="O10" s="25">
        <f>PRODUCT(I10/N10)</f>
        <v>190.90909090909091</v>
      </c>
      <c r="P10" s="19"/>
      <c r="Q10" s="19"/>
      <c r="R10" s="19"/>
      <c r="S10" s="19"/>
      <c r="T10" s="25" t="e">
        <f t="shared" ref="T10:T14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55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1997</v>
      </c>
      <c r="C11" s="42" t="s">
        <v>39</v>
      </c>
      <c r="D11" s="41" t="s">
        <v>44</v>
      </c>
      <c r="E11" s="27">
        <v>24</v>
      </c>
      <c r="F11" s="27">
        <v>6</v>
      </c>
      <c r="G11" s="27">
        <v>47</v>
      </c>
      <c r="H11" s="27">
        <v>29</v>
      </c>
      <c r="I11" s="27">
        <v>134</v>
      </c>
      <c r="J11" s="27">
        <v>17</v>
      </c>
      <c r="K11" s="27">
        <v>27</v>
      </c>
      <c r="L11" s="27">
        <v>37</v>
      </c>
      <c r="M11" s="27">
        <f>PRODUCT(F11+G11)</f>
        <v>53</v>
      </c>
      <c r="N11" s="30">
        <v>0.67</v>
      </c>
      <c r="O11" s="25">
        <f>PRODUCT(I11/N11)</f>
        <v>200</v>
      </c>
      <c r="P11" s="19" t="s">
        <v>61</v>
      </c>
      <c r="Q11" s="19"/>
      <c r="R11" s="19" t="s">
        <v>62</v>
      </c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>
        <v>1</v>
      </c>
      <c r="AH11" s="27"/>
      <c r="AI11" s="27"/>
      <c r="AJ11" s="27"/>
      <c r="AK11" s="55" t="s">
        <v>37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1998</v>
      </c>
      <c r="C12" s="42" t="s">
        <v>38</v>
      </c>
      <c r="D12" s="41" t="s">
        <v>44</v>
      </c>
      <c r="E12" s="27">
        <v>22</v>
      </c>
      <c r="F12" s="27">
        <v>1</v>
      </c>
      <c r="G12" s="27">
        <v>17</v>
      </c>
      <c r="H12" s="27">
        <v>6</v>
      </c>
      <c r="I12" s="27">
        <v>79</v>
      </c>
      <c r="J12" s="27">
        <v>7</v>
      </c>
      <c r="K12" s="27">
        <v>23</v>
      </c>
      <c r="L12" s="27">
        <v>31</v>
      </c>
      <c r="M12" s="27">
        <f>PRODUCT(F12+G12)</f>
        <v>18</v>
      </c>
      <c r="N12" s="30">
        <v>0.53700000000000003</v>
      </c>
      <c r="O12" s="25">
        <f>PRODUCT(I12/N12)</f>
        <v>147.11359404096834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>
        <v>1</v>
      </c>
      <c r="AI12" s="27"/>
      <c r="AJ12" s="27"/>
      <c r="AK12" s="55" t="s">
        <v>37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1999</v>
      </c>
      <c r="C13" s="42" t="s">
        <v>35</v>
      </c>
      <c r="D13" s="41" t="s">
        <v>44</v>
      </c>
      <c r="E13" s="27">
        <v>21</v>
      </c>
      <c r="F13" s="27">
        <v>1</v>
      </c>
      <c r="G13" s="27">
        <v>12</v>
      </c>
      <c r="H13" s="27">
        <v>8</v>
      </c>
      <c r="I13" s="27">
        <v>62</v>
      </c>
      <c r="J13" s="27">
        <v>23</v>
      </c>
      <c r="K13" s="27">
        <v>13</v>
      </c>
      <c r="L13" s="27">
        <v>13</v>
      </c>
      <c r="M13" s="27">
        <f>PRODUCT(F13+G13)</f>
        <v>13</v>
      </c>
      <c r="N13" s="30">
        <v>0.45</v>
      </c>
      <c r="O13" s="25">
        <f>PRODUCT(I13/N13)</f>
        <v>137.77777777777777</v>
      </c>
      <c r="P13" s="19"/>
      <c r="Q13" s="19"/>
      <c r="R13" s="19"/>
      <c r="S13" s="19"/>
      <c r="T13" s="25" t="e">
        <f t="shared" si="1"/>
        <v>#DIV/0!</v>
      </c>
      <c r="U13" s="27">
        <v>9</v>
      </c>
      <c r="V13" s="27">
        <v>0</v>
      </c>
      <c r="W13" s="27">
        <v>3</v>
      </c>
      <c r="X13" s="27">
        <v>0</v>
      </c>
      <c r="Y13" s="27">
        <v>25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>
        <v>1</v>
      </c>
      <c r="AK13" s="55" t="s">
        <v>37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2">SUM(E4:E13)</f>
        <v>202</v>
      </c>
      <c r="F14" s="19">
        <f t="shared" si="2"/>
        <v>17</v>
      </c>
      <c r="G14" s="19">
        <f t="shared" si="2"/>
        <v>156</v>
      </c>
      <c r="H14" s="19">
        <f t="shared" si="2"/>
        <v>119</v>
      </c>
      <c r="I14" s="19">
        <f t="shared" si="2"/>
        <v>716</v>
      </c>
      <c r="J14" s="19">
        <f t="shared" si="2"/>
        <v>136</v>
      </c>
      <c r="K14" s="19">
        <f t="shared" si="2"/>
        <v>208</v>
      </c>
      <c r="L14" s="19">
        <f t="shared" si="2"/>
        <v>199</v>
      </c>
      <c r="M14" s="19">
        <f t="shared" si="2"/>
        <v>173</v>
      </c>
      <c r="N14" s="31">
        <f>PRODUCT(I14/O14)</f>
        <v>0.51287871566206733</v>
      </c>
      <c r="O14" s="32">
        <f t="shared" ref="O14:AJ14" si="3">SUM(O4:O13)</f>
        <v>1396.0415555083553</v>
      </c>
      <c r="P14" s="19"/>
      <c r="Q14" s="19"/>
      <c r="R14" s="19"/>
      <c r="S14" s="19"/>
      <c r="T14" s="25" t="e">
        <f t="shared" si="1"/>
        <v>#DIV/0!</v>
      </c>
      <c r="U14" s="19">
        <f t="shared" si="3"/>
        <v>9</v>
      </c>
      <c r="V14" s="19">
        <f t="shared" si="3"/>
        <v>0</v>
      </c>
      <c r="W14" s="19">
        <f t="shared" si="3"/>
        <v>3</v>
      </c>
      <c r="X14" s="19">
        <f t="shared" si="3"/>
        <v>0</v>
      </c>
      <c r="Y14" s="19">
        <f t="shared" si="3"/>
        <v>25</v>
      </c>
      <c r="Z14" s="19">
        <f t="shared" si="3"/>
        <v>0</v>
      </c>
      <c r="AA14" s="19">
        <f t="shared" si="3"/>
        <v>0</v>
      </c>
      <c r="AB14" s="19">
        <f t="shared" si="3"/>
        <v>0</v>
      </c>
      <c r="AC14" s="19">
        <f t="shared" si="3"/>
        <v>0</v>
      </c>
      <c r="AD14" s="19">
        <f t="shared" si="3"/>
        <v>0</v>
      </c>
      <c r="AE14" s="19">
        <f t="shared" si="3"/>
        <v>1</v>
      </c>
      <c r="AF14" s="19">
        <f t="shared" si="3"/>
        <v>0</v>
      </c>
      <c r="AG14" s="19">
        <f t="shared" si="3"/>
        <v>1</v>
      </c>
      <c r="AH14" s="19">
        <f t="shared" si="3"/>
        <v>2</v>
      </c>
      <c r="AI14" s="19">
        <f t="shared" si="3"/>
        <v>0</v>
      </c>
      <c r="AJ14" s="19">
        <f t="shared" si="3"/>
        <v>2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SUM(F14:H14)+((I14-F14-G14)/3)+(E14/3)+(AE14*25)+(AF14*25)+(AG14*10)+(AH14*25)+(AI14*20)+(AJ14*15)-15</f>
        <v>640.33333333333337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49</v>
      </c>
      <c r="Q17" s="13"/>
      <c r="R17" s="13"/>
      <c r="S17" s="64"/>
      <c r="T17" s="64"/>
      <c r="U17" s="64"/>
      <c r="V17" s="64"/>
      <c r="W17" s="64"/>
      <c r="X17" s="64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4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3"/>
      <c r="E18" s="27">
        <f>PRODUCT(E14)</f>
        <v>202</v>
      </c>
      <c r="F18" s="27">
        <f>PRODUCT(F14)</f>
        <v>17</v>
      </c>
      <c r="G18" s="27">
        <f>PRODUCT(G14)</f>
        <v>156</v>
      </c>
      <c r="H18" s="27">
        <f>PRODUCT(H14)</f>
        <v>119</v>
      </c>
      <c r="I18" s="27">
        <f>PRODUCT(I14)</f>
        <v>716</v>
      </c>
      <c r="J18" s="1"/>
      <c r="K18" s="44">
        <f>PRODUCT((F18+G18)/E18)</f>
        <v>0.85643564356435642</v>
      </c>
      <c r="L18" s="44">
        <f>PRODUCT(H18/E18)</f>
        <v>0.58910891089108908</v>
      </c>
      <c r="M18" s="44">
        <f>PRODUCT(I18/E18)</f>
        <v>3.5445544554455446</v>
      </c>
      <c r="N18" s="30">
        <f>PRODUCT(N14)</f>
        <v>0.51287871566206733</v>
      </c>
      <c r="O18" s="25">
        <f>PRODUCT(O14)</f>
        <v>1396.0415555083553</v>
      </c>
      <c r="P18" s="65" t="s">
        <v>50</v>
      </c>
      <c r="Q18" s="66"/>
      <c r="R18" s="66"/>
      <c r="S18" s="67" t="s">
        <v>56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8" t="s">
        <v>51</v>
      </c>
      <c r="AE18" s="67"/>
      <c r="AF18" s="67" t="s">
        <v>57</v>
      </c>
      <c r="AG18" s="67"/>
      <c r="AH18" s="67"/>
      <c r="AI18" s="68"/>
      <c r="AJ18" s="67"/>
      <c r="AK18" s="6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5" t="s">
        <v>18</v>
      </c>
      <c r="C19" s="46"/>
      <c r="D19" s="47"/>
      <c r="E19" s="27">
        <f>PRODUCT(U14)</f>
        <v>9</v>
      </c>
      <c r="F19" s="27">
        <f>PRODUCT(V14)</f>
        <v>0</v>
      </c>
      <c r="G19" s="27">
        <f>PRODUCT(W14)</f>
        <v>3</v>
      </c>
      <c r="H19" s="27">
        <f>PRODUCT(X14)</f>
        <v>0</v>
      </c>
      <c r="I19" s="27">
        <f>PRODUCT(Y14)</f>
        <v>25</v>
      </c>
      <c r="J19" s="1"/>
      <c r="K19" s="44">
        <f>PRODUCT((F19+G19)/E19)</f>
        <v>0.33333333333333331</v>
      </c>
      <c r="L19" s="44">
        <f>PRODUCT(H19/E19)</f>
        <v>0</v>
      </c>
      <c r="M19" s="44">
        <f>PRODUCT(I19/E19)</f>
        <v>2.7777777777777777</v>
      </c>
      <c r="N19" s="30">
        <v>0.439</v>
      </c>
      <c r="O19" s="25">
        <v>57</v>
      </c>
      <c r="P19" s="70" t="s">
        <v>52</v>
      </c>
      <c r="Q19" s="71"/>
      <c r="R19" s="71"/>
      <c r="S19" s="72" t="s">
        <v>56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51</v>
      </c>
      <c r="AE19" s="72"/>
      <c r="AF19" s="72" t="s">
        <v>57</v>
      </c>
      <c r="AG19" s="72"/>
      <c r="AH19" s="72"/>
      <c r="AI19" s="73"/>
      <c r="AJ19" s="72"/>
      <c r="AK19" s="7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8" t="s">
        <v>19</v>
      </c>
      <c r="C20" s="49"/>
      <c r="D20" s="50"/>
      <c r="E20" s="28"/>
      <c r="F20" s="28"/>
      <c r="G20" s="28"/>
      <c r="H20" s="28"/>
      <c r="I20" s="28"/>
      <c r="J20" s="1"/>
      <c r="K20" s="51"/>
      <c r="L20" s="51"/>
      <c r="M20" s="51"/>
      <c r="N20" s="52"/>
      <c r="O20" s="25">
        <v>0</v>
      </c>
      <c r="P20" s="70" t="s">
        <v>54</v>
      </c>
      <c r="Q20" s="71"/>
      <c r="R20" s="71"/>
      <c r="S20" s="72" t="s">
        <v>56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 t="s">
        <v>51</v>
      </c>
      <c r="AE20" s="72"/>
      <c r="AF20" s="72" t="s">
        <v>57</v>
      </c>
      <c r="AG20" s="72"/>
      <c r="AH20" s="72"/>
      <c r="AI20" s="73"/>
      <c r="AJ20" s="72"/>
      <c r="AK20" s="7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3" t="s">
        <v>20</v>
      </c>
      <c r="C21" s="54"/>
      <c r="D21" s="55"/>
      <c r="E21" s="19">
        <f>SUM(E18:E20)</f>
        <v>211</v>
      </c>
      <c r="F21" s="19">
        <f>SUM(F18:F20)</f>
        <v>17</v>
      </c>
      <c r="G21" s="19">
        <f>SUM(G18:G20)</f>
        <v>159</v>
      </c>
      <c r="H21" s="19">
        <f>SUM(H18:H20)</f>
        <v>119</v>
      </c>
      <c r="I21" s="19">
        <f>SUM(I18:I20)</f>
        <v>741</v>
      </c>
      <c r="J21" s="1"/>
      <c r="K21" s="56">
        <f>PRODUCT((F21+G21)/E21)</f>
        <v>0.83412322274881512</v>
      </c>
      <c r="L21" s="56">
        <f>PRODUCT(H21/E21)</f>
        <v>0.56398104265402849</v>
      </c>
      <c r="M21" s="56">
        <f>PRODUCT(I21/E21)</f>
        <v>3.5118483412322274</v>
      </c>
      <c r="N21" s="31">
        <f>PRODUCT(I21/O21)</f>
        <v>0.50996476817261893</v>
      </c>
      <c r="O21" s="25">
        <f>SUM(O18:O20)</f>
        <v>1453.0415555083553</v>
      </c>
      <c r="P21" s="75" t="s">
        <v>55</v>
      </c>
      <c r="Q21" s="76"/>
      <c r="R21" s="76"/>
      <c r="S21" s="77" t="s">
        <v>58</v>
      </c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 t="s">
        <v>53</v>
      </c>
      <c r="AE21" s="77"/>
      <c r="AF21" s="77" t="s">
        <v>59</v>
      </c>
      <c r="AG21" s="77"/>
      <c r="AH21" s="77"/>
      <c r="AI21" s="78"/>
      <c r="AJ21" s="77"/>
      <c r="AK21" s="79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34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81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81" customWidth="1"/>
    <col min="12" max="12" width="6.28515625" style="81" customWidth="1"/>
    <col min="13" max="21" width="4.7109375" style="81" customWidth="1"/>
    <col min="22" max="22" width="11" style="81" customWidth="1"/>
    <col min="23" max="23" width="24.140625" style="117" customWidth="1"/>
    <col min="24" max="24" width="9.42578125" style="81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45</v>
      </c>
      <c r="C2" s="4" t="s">
        <v>46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2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82</v>
      </c>
      <c r="C3" s="23" t="s">
        <v>63</v>
      </c>
      <c r="D3" s="90" t="s">
        <v>64</v>
      </c>
      <c r="E3" s="91" t="s">
        <v>1</v>
      </c>
      <c r="F3" s="25"/>
      <c r="G3" s="92" t="s">
        <v>65</v>
      </c>
      <c r="H3" s="93" t="s">
        <v>66</v>
      </c>
      <c r="I3" s="93" t="s">
        <v>31</v>
      </c>
      <c r="J3" s="18" t="s">
        <v>67</v>
      </c>
      <c r="K3" s="94" t="s">
        <v>68</v>
      </c>
      <c r="L3" s="94" t="s">
        <v>69</v>
      </c>
      <c r="M3" s="92" t="s">
        <v>70</v>
      </c>
      <c r="N3" s="92" t="s">
        <v>30</v>
      </c>
      <c r="O3" s="93" t="s">
        <v>71</v>
      </c>
      <c r="P3" s="92" t="s">
        <v>66</v>
      </c>
      <c r="Q3" s="92" t="s">
        <v>3</v>
      </c>
      <c r="R3" s="92">
        <v>1</v>
      </c>
      <c r="S3" s="92">
        <v>2</v>
      </c>
      <c r="T3" s="92">
        <v>3</v>
      </c>
      <c r="U3" s="92" t="s">
        <v>72</v>
      </c>
      <c r="V3" s="18" t="s">
        <v>21</v>
      </c>
      <c r="W3" s="17" t="s">
        <v>73</v>
      </c>
      <c r="X3" s="17" t="s">
        <v>74</v>
      </c>
      <c r="Y3" s="86"/>
      <c r="Z3" s="86"/>
      <c r="AA3" s="86"/>
      <c r="AB3" s="86"/>
      <c r="AC3" s="86"/>
      <c r="AD3" s="86"/>
    </row>
    <row r="4" spans="1:30" x14ac:dyDescent="0.25">
      <c r="A4" s="119"/>
      <c r="B4" s="130" t="s">
        <v>76</v>
      </c>
      <c r="C4" s="120" t="s">
        <v>77</v>
      </c>
      <c r="D4" s="121" t="s">
        <v>78</v>
      </c>
      <c r="E4" s="129" t="s">
        <v>44</v>
      </c>
      <c r="F4" s="134"/>
      <c r="G4" s="122"/>
      <c r="H4" s="123"/>
      <c r="I4" s="123">
        <v>1</v>
      </c>
      <c r="J4" s="124"/>
      <c r="K4" s="124" t="s">
        <v>83</v>
      </c>
      <c r="L4" s="124"/>
      <c r="M4" s="124">
        <v>1</v>
      </c>
      <c r="N4" s="122"/>
      <c r="O4" s="123"/>
      <c r="P4" s="122"/>
      <c r="Q4" s="132" t="s">
        <v>91</v>
      </c>
      <c r="R4" s="132"/>
      <c r="S4" s="132"/>
      <c r="T4" s="132" t="s">
        <v>93</v>
      </c>
      <c r="U4" s="132" t="s">
        <v>94</v>
      </c>
      <c r="V4" s="125">
        <v>0.5</v>
      </c>
      <c r="W4" s="128" t="s">
        <v>79</v>
      </c>
      <c r="X4" s="126" t="s">
        <v>80</v>
      </c>
      <c r="Y4" s="86"/>
      <c r="Z4" s="86"/>
      <c r="AA4" s="86"/>
      <c r="AB4" s="86"/>
      <c r="AC4" s="86"/>
      <c r="AD4" s="86"/>
    </row>
    <row r="5" spans="1:30" x14ac:dyDescent="0.25">
      <c r="A5" s="24"/>
      <c r="B5" s="23" t="s">
        <v>9</v>
      </c>
      <c r="C5" s="18"/>
      <c r="D5" s="17"/>
      <c r="E5" s="95"/>
      <c r="F5" s="96"/>
      <c r="G5" s="19">
        <f>SUM(G4:G4)</f>
        <v>0</v>
      </c>
      <c r="H5" s="19">
        <f>SUM(H4:H4)</f>
        <v>0</v>
      </c>
      <c r="I5" s="19">
        <f>SUM(I4:I4)</f>
        <v>1</v>
      </c>
      <c r="J5" s="18"/>
      <c r="K5" s="18"/>
      <c r="L5" s="18"/>
      <c r="M5" s="19">
        <f t="shared" ref="M5:U5" si="0">SUM(M4:M4)</f>
        <v>1</v>
      </c>
      <c r="N5" s="19">
        <f t="shared" si="0"/>
        <v>0</v>
      </c>
      <c r="O5" s="19">
        <f t="shared" si="0"/>
        <v>0</v>
      </c>
      <c r="P5" s="19">
        <f t="shared" si="0"/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31">
        <v>0.5</v>
      </c>
      <c r="W5" s="97"/>
      <c r="X5" s="98"/>
      <c r="Y5" s="86"/>
      <c r="Z5" s="86"/>
      <c r="AA5" s="86"/>
      <c r="AB5" s="86"/>
      <c r="AC5" s="86"/>
      <c r="AD5" s="86"/>
    </row>
    <row r="6" spans="1:30" x14ac:dyDescent="0.25">
      <c r="A6" s="24"/>
      <c r="B6" s="99" t="s">
        <v>75</v>
      </c>
      <c r="C6" s="100" t="s">
        <v>81</v>
      </c>
      <c r="D6" s="101"/>
      <c r="E6" s="102"/>
      <c r="F6" s="103"/>
      <c r="G6" s="104"/>
      <c r="H6" s="104"/>
      <c r="I6" s="104"/>
      <c r="J6" s="105"/>
      <c r="K6" s="105"/>
      <c r="L6" s="105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1"/>
      <c r="X6" s="106"/>
      <c r="Y6" s="86"/>
      <c r="Z6" s="86"/>
      <c r="AA6" s="86"/>
      <c r="AB6" s="86"/>
      <c r="AC6" s="86"/>
      <c r="AD6" s="86"/>
    </row>
    <row r="7" spans="1:30" x14ac:dyDescent="0.25">
      <c r="A7" s="24"/>
      <c r="B7" s="107"/>
      <c r="C7" s="108"/>
      <c r="D7" s="108"/>
      <c r="E7" s="109"/>
      <c r="F7" s="109"/>
      <c r="G7" s="110"/>
      <c r="H7" s="111"/>
      <c r="I7" s="109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2"/>
      <c r="Y7" s="86"/>
      <c r="Z7" s="86"/>
      <c r="AA7" s="86"/>
      <c r="AB7" s="86"/>
      <c r="AC7" s="86"/>
      <c r="AD7" s="86"/>
    </row>
    <row r="8" spans="1:30" x14ac:dyDescent="0.25">
      <c r="A8" s="9"/>
      <c r="B8" s="89" t="s">
        <v>85</v>
      </c>
      <c r="C8" s="23" t="s">
        <v>63</v>
      </c>
      <c r="D8" s="90" t="s">
        <v>64</v>
      </c>
      <c r="E8" s="91" t="s">
        <v>1</v>
      </c>
      <c r="F8" s="25"/>
      <c r="G8" s="92" t="s">
        <v>65</v>
      </c>
      <c r="H8" s="93" t="s">
        <v>66</v>
      </c>
      <c r="I8" s="93" t="s">
        <v>31</v>
      </c>
      <c r="J8" s="18" t="s">
        <v>67</v>
      </c>
      <c r="K8" s="94" t="s">
        <v>68</v>
      </c>
      <c r="L8" s="94" t="s">
        <v>69</v>
      </c>
      <c r="M8" s="92" t="s">
        <v>70</v>
      </c>
      <c r="N8" s="92" t="s">
        <v>30</v>
      </c>
      <c r="O8" s="93" t="s">
        <v>71</v>
      </c>
      <c r="P8" s="92" t="s">
        <v>66</v>
      </c>
      <c r="Q8" s="92" t="s">
        <v>3</v>
      </c>
      <c r="R8" s="92">
        <v>1</v>
      </c>
      <c r="S8" s="92">
        <v>2</v>
      </c>
      <c r="T8" s="92">
        <v>3</v>
      </c>
      <c r="U8" s="92" t="s">
        <v>72</v>
      </c>
      <c r="V8" s="18" t="s">
        <v>21</v>
      </c>
      <c r="W8" s="17" t="s">
        <v>73</v>
      </c>
      <c r="X8" s="17" t="s">
        <v>74</v>
      </c>
      <c r="Y8" s="86"/>
      <c r="Z8" s="86"/>
      <c r="AA8" s="86"/>
      <c r="AB8" s="86"/>
      <c r="AC8" s="86"/>
      <c r="AD8" s="86"/>
    </row>
    <row r="9" spans="1:30" x14ac:dyDescent="0.25">
      <c r="A9" s="24"/>
      <c r="B9" s="130" t="s">
        <v>86</v>
      </c>
      <c r="C9" s="120" t="s">
        <v>87</v>
      </c>
      <c r="D9" s="121" t="s">
        <v>78</v>
      </c>
      <c r="E9" s="129"/>
      <c r="F9" s="131"/>
      <c r="G9" s="122">
        <v>1</v>
      </c>
      <c r="H9" s="123"/>
      <c r="I9" s="123"/>
      <c r="J9" s="124" t="s">
        <v>89</v>
      </c>
      <c r="K9" s="124">
        <v>9</v>
      </c>
      <c r="L9" s="124"/>
      <c r="M9" s="124">
        <v>1</v>
      </c>
      <c r="N9" s="122"/>
      <c r="O9" s="123"/>
      <c r="P9" s="122">
        <v>2</v>
      </c>
      <c r="Q9" s="132" t="s">
        <v>90</v>
      </c>
      <c r="R9" s="132" t="s">
        <v>91</v>
      </c>
      <c r="S9" s="132"/>
      <c r="T9" s="132" t="s">
        <v>92</v>
      </c>
      <c r="U9" s="132"/>
      <c r="V9" s="125">
        <v>0.25</v>
      </c>
      <c r="W9" s="133" t="s">
        <v>88</v>
      </c>
      <c r="X9" s="122">
        <v>111</v>
      </c>
      <c r="Y9" s="86"/>
      <c r="Z9" s="86"/>
      <c r="AA9" s="86"/>
      <c r="AB9" s="86"/>
      <c r="AC9" s="86"/>
      <c r="AD9" s="86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3"/>
      <c r="C86" s="1"/>
      <c r="D86" s="113"/>
      <c r="E86" s="11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3"/>
      <c r="X86" s="1"/>
      <c r="Y86" s="86"/>
      <c r="Z86" s="86"/>
      <c r="AA86" s="86"/>
      <c r="AB86" s="86"/>
      <c r="AC86" s="86"/>
      <c r="AD86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2019-02-14T21:49:39Z</dcterms:modified>
</cp:coreProperties>
</file>