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1" i="1" l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6" i="1"/>
  <c r="J56" i="1"/>
  <c r="I56" i="1"/>
  <c r="H56" i="1"/>
  <c r="K55" i="1"/>
  <c r="J55" i="1"/>
  <c r="I55" i="1"/>
  <c r="H55" i="1"/>
  <c r="K52" i="1"/>
  <c r="J52" i="1"/>
  <c r="I52" i="1"/>
  <c r="H52" i="1"/>
  <c r="K51" i="1"/>
  <c r="J51" i="1"/>
  <c r="I51" i="1"/>
  <c r="H51" i="1"/>
  <c r="K53" i="1"/>
  <c r="J53" i="1"/>
  <c r="I53" i="1"/>
  <c r="H53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O14" i="5" l="1"/>
  <c r="N14" i="5"/>
  <c r="M14" i="5"/>
  <c r="L14" i="5"/>
  <c r="K14" i="5" l="1"/>
  <c r="AS11" i="5"/>
  <c r="AR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M15" i="5" s="1"/>
  <c r="G11" i="5"/>
  <c r="G15" i="5" s="1"/>
  <c r="G17" i="5" s="1"/>
  <c r="F11" i="5"/>
  <c r="F15" i="5" s="1"/>
  <c r="E11" i="5"/>
  <c r="E15" i="5" s="1"/>
  <c r="E17" i="5" s="1"/>
  <c r="F16" i="5" l="1"/>
  <c r="N16" i="5" s="1"/>
  <c r="H16" i="5"/>
  <c r="F17" i="5"/>
  <c r="L17" i="5" s="1"/>
  <c r="N15" i="5"/>
  <c r="L15" i="5"/>
  <c r="K17" i="5"/>
  <c r="I17" i="5"/>
  <c r="O17" i="5" s="1"/>
  <c r="O15" i="5"/>
  <c r="O16" i="5"/>
  <c r="J16" i="5"/>
  <c r="M16" i="5"/>
  <c r="H17" i="5"/>
  <c r="M17" i="5" s="1"/>
  <c r="AF11" i="5"/>
  <c r="P12" i="3"/>
  <c r="M12" i="3"/>
  <c r="I12" i="3"/>
  <c r="L16" i="5" l="1"/>
  <c r="N17" i="5"/>
</calcChain>
</file>

<file path=xl/sharedStrings.xml><?xml version="1.0" encoding="utf-8"?>
<sst xmlns="http://schemas.openxmlformats.org/spreadsheetml/2006/main" count="576" uniqueCount="290">
  <si>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</si>
  <si>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</si>
  <si>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</si>
  <si>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</si>
  <si>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</si>
  <si>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</si>
  <si>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</si>
  <si>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</si>
  <si>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</si>
  <si>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</si>
  <si>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</si>
  <si>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</si>
  <si>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</si>
  <si>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</si>
  <si>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</si>
  <si>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</si>
  <si>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</si>
  <si>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</si>
  <si>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</si>
  <si>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</si>
  <si>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</si>
  <si>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</si>
  <si>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</si>
  <si>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</si>
  <si>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</si>
  <si>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</si>
  <si>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</si>
  <si>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</si>
  <si>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</si>
  <si>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</si>
  <si>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</si>
  <si>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</si>
  <si>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</si>
  <si>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</si>
  <si>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</si>
  <si>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</si>
  <si>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</si>
  <si>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</si>
  <si>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</si>
  <si>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</si>
  <si>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</si>
  <si>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</si>
  <si>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</si>
  <si>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</si>
  <si>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</si>
  <si>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</si>
  <si>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</si>
  <si>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</si>
  <si>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</si>
  <si>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</si>
  <si>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</si>
  <si>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</si>
  <si>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</si>
  <si>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</si>
  <si>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</si>
  <si>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</si>
  <si>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</si>
  <si>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</si>
  <si>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</si>
  <si>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</si>
  <si>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3.</t>
  </si>
  <si>
    <t>2/4</t>
  </si>
  <si>
    <t>A - POJAT</t>
  </si>
  <si>
    <t>1.</t>
  </si>
  <si>
    <t>6.</t>
  </si>
  <si>
    <t>7.</t>
  </si>
  <si>
    <t>jok</t>
  </si>
  <si>
    <t>8.</t>
  </si>
  <si>
    <t>0/2</t>
  </si>
  <si>
    <t>0/3</t>
  </si>
  <si>
    <t>0/0</t>
  </si>
  <si>
    <t>12.</t>
  </si>
  <si>
    <t>ykköspesis</t>
  </si>
  <si>
    <t>****</t>
  </si>
  <si>
    <t>Ari Nyrhinen</t>
  </si>
  <si>
    <t>19.9.1976</t>
  </si>
  <si>
    <t>NJ</t>
  </si>
  <si>
    <t>9.</t>
  </si>
  <si>
    <t>SMJ</t>
  </si>
  <si>
    <t>10.</t>
  </si>
  <si>
    <t>Lippo</t>
  </si>
  <si>
    <t>5.</t>
  </si>
  <si>
    <t>Polte</t>
  </si>
  <si>
    <t>suomensarja</t>
  </si>
  <si>
    <t>LieKi</t>
  </si>
  <si>
    <t>NJ = Nurmon Jymy  (1925),  kasvattajaseura</t>
  </si>
  <si>
    <t>Lippo =Oulun Lippo  (1955)</t>
  </si>
  <si>
    <t>SMJ = Seinäjoen Maila-Jussit  (1932)</t>
  </si>
  <si>
    <t>Polte = Oulun Polte  (2007)</t>
  </si>
  <si>
    <t>LieKi = Lievestuoreen Kisa  (1927)</t>
  </si>
  <si>
    <t>01.08. 1996  SMJ - HP  1-0  (9-1, 1-1)</t>
  </si>
  <si>
    <t>15.06. 1997  SMJ - SoJy  1-0  (8-1, 1-1)</t>
  </si>
  <si>
    <t>01.07. 1997  SMJ - Lippo  2-1  (9-0, 5-6, 0-0, 2-1)</t>
  </si>
  <si>
    <t>6.  ottelu</t>
  </si>
  <si>
    <t xml:space="preserve">  19 v 10 kk 22 pv </t>
  </si>
  <si>
    <t xml:space="preserve">  20 v   8 kk 26 pv </t>
  </si>
  <si>
    <t xml:space="preserve">  20 v   9 kk 12 pv </t>
  </si>
  <si>
    <t>YKKÖSPESIS</t>
  </si>
  <si>
    <t>C - POJAT</t>
  </si>
  <si>
    <t>30.07. 1991  Seinäjoki</t>
  </si>
  <si>
    <t xml:space="preserve"> 19-7</t>
  </si>
  <si>
    <t>Länsi</t>
  </si>
  <si>
    <t>Lasse Järvinen</t>
  </si>
  <si>
    <t>1175</t>
  </si>
  <si>
    <t>B-POJAT</t>
  </si>
  <si>
    <t>24.07. 1993  Jokioinen</t>
  </si>
  <si>
    <t xml:space="preserve">  11-7</t>
  </si>
  <si>
    <t>Markku Vainio</t>
  </si>
  <si>
    <t>60</t>
  </si>
  <si>
    <t>24.07. 1994  Loimaa</t>
  </si>
  <si>
    <t xml:space="preserve">  6-3</t>
  </si>
  <si>
    <t>Jukka Fagerroos</t>
  </si>
  <si>
    <t>3268</t>
  </si>
  <si>
    <t>13.07. 1996  Kitee</t>
  </si>
  <si>
    <t xml:space="preserve">  2-0  (6-1, 1-0)</t>
  </si>
  <si>
    <t>Jari Alasmäki</t>
  </si>
  <si>
    <t>4798</t>
  </si>
  <si>
    <t>3/4</t>
  </si>
  <si>
    <t>1/1</t>
  </si>
  <si>
    <t>2/2</t>
  </si>
  <si>
    <t>1/2</t>
  </si>
  <si>
    <t>3/7</t>
  </si>
  <si>
    <t>3-1  Lippo</t>
  </si>
  <si>
    <t>3-2  Lippo</t>
  </si>
  <si>
    <t>2-3  SoJy</t>
  </si>
  <si>
    <t>2-1  Tahko</t>
  </si>
  <si>
    <t>0-3  KiPa</t>
  </si>
  <si>
    <t>2-3  Tahko</t>
  </si>
  <si>
    <t>Jatkosarja  7.</t>
  </si>
  <si>
    <t>Jatkosarja  5.</t>
  </si>
  <si>
    <t>Jatkosarja  8.</t>
  </si>
  <si>
    <t>1-4  SoJy</t>
  </si>
  <si>
    <t>0-0-1</t>
  </si>
  <si>
    <t xml:space="preserve">      Mitalit</t>
  </si>
  <si>
    <t>hSM</t>
  </si>
  <si>
    <t xml:space="preserve">11.  ottelu  </t>
  </si>
  <si>
    <t>2/9</t>
  </si>
  <si>
    <t xml:space="preserve">       Runkosarja TOP-30</t>
  </si>
  <si>
    <t>20.</t>
  </si>
  <si>
    <t>21.</t>
  </si>
  <si>
    <t>27.</t>
  </si>
  <si>
    <t>11.</t>
  </si>
  <si>
    <t>13.</t>
  </si>
  <si>
    <t>22.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</si>
  <si>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</si>
  <si>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</si>
  <si>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</si>
  <si>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</si>
  <si>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</si>
  <si>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</si>
  <si>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</si>
  <si>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</si>
  <si>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</si>
  <si>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OjKi = Oulujoen Kiekko  (1906)</t>
  </si>
  <si>
    <t>OjKi</t>
  </si>
  <si>
    <t>100.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</si>
  <si>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</si>
  <si>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</si>
  <si>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</si>
  <si>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</si>
  <si>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</si>
  <si>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</si>
  <si>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</si>
  <si>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</si>
  <si>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</si>
  <si>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</si>
  <si>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Lyöjätilasto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</si>
  <si>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</si>
  <si>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</si>
  <si>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</si>
  <si>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</si>
  <si>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</si>
  <si>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</si>
  <si>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</si>
  <si>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</si>
  <si>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</si>
  <si>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</si>
  <si>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</si>
  <si>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</si>
  <si>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</si>
  <si>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</si>
  <si>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212.   08.08. 2004  Tahko - Lippo  2-0</t>
  </si>
  <si>
    <t>27 v 10 kk 20 pv</t>
  </si>
  <si>
    <t>105.   12.07. 2007  Lippo - KoU  0-2</t>
  </si>
  <si>
    <t>268. ottelu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</si>
  <si>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</si>
  <si>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</si>
  <si>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</si>
  <si>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</si>
  <si>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</si>
  <si>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</si>
  <si>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</si>
  <si>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</si>
  <si>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</si>
  <si>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</si>
  <si>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1292.</t>
  </si>
  <si>
    <t>991.</t>
  </si>
  <si>
    <t>911.</t>
  </si>
  <si>
    <t>706.</t>
  </si>
  <si>
    <t>587.</t>
  </si>
  <si>
    <t>558.</t>
  </si>
  <si>
    <t>514.</t>
  </si>
  <si>
    <t>430.</t>
  </si>
  <si>
    <t>397.</t>
  </si>
  <si>
    <t>373.</t>
  </si>
  <si>
    <t>342.</t>
  </si>
  <si>
    <t>1123.</t>
  </si>
  <si>
    <t>723.</t>
  </si>
  <si>
    <t>690.</t>
  </si>
  <si>
    <t>546.</t>
  </si>
  <si>
    <t>450.</t>
  </si>
  <si>
    <t>434.</t>
  </si>
  <si>
    <t>392.</t>
  </si>
  <si>
    <t>323.</t>
  </si>
  <si>
    <t>256.</t>
  </si>
  <si>
    <t>212.</t>
  </si>
  <si>
    <t>178.</t>
  </si>
  <si>
    <t>1421.</t>
  </si>
  <si>
    <t>1023.</t>
  </si>
  <si>
    <t>768.</t>
  </si>
  <si>
    <t>688.</t>
  </si>
  <si>
    <t>523.</t>
  </si>
  <si>
    <t>428.</t>
  </si>
  <si>
    <t>339.</t>
  </si>
  <si>
    <t>270.</t>
  </si>
  <si>
    <t>210.</t>
  </si>
  <si>
    <t>166.</t>
  </si>
  <si>
    <t>138.</t>
  </si>
  <si>
    <t>112.</t>
  </si>
  <si>
    <t>749.</t>
  </si>
  <si>
    <t>597.</t>
  </si>
  <si>
    <t>395.</t>
  </si>
  <si>
    <t>329.</t>
  </si>
  <si>
    <t>280.</t>
  </si>
  <si>
    <t>250.</t>
  </si>
  <si>
    <t>204.</t>
  </si>
  <si>
    <t>174.</t>
  </si>
  <si>
    <t>157.</t>
  </si>
  <si>
    <t>134.</t>
  </si>
  <si>
    <t>116.</t>
  </si>
  <si>
    <t>960.</t>
  </si>
  <si>
    <t>541.</t>
  </si>
  <si>
    <t>522.</t>
  </si>
  <si>
    <t>403.</t>
  </si>
  <si>
    <t>297.</t>
  </si>
  <si>
    <t>228.</t>
  </si>
  <si>
    <t>152.</t>
  </si>
  <si>
    <t>114.</t>
  </si>
  <si>
    <t>88.</t>
  </si>
  <si>
    <t>99.</t>
  </si>
  <si>
    <t>94.</t>
  </si>
  <si>
    <t>108.</t>
  </si>
  <si>
    <t>93.</t>
  </si>
  <si>
    <t>81.</t>
  </si>
  <si>
    <t>64.</t>
  </si>
  <si>
    <t>67.</t>
  </si>
  <si>
    <t>268.</t>
  </si>
  <si>
    <t>277.</t>
  </si>
  <si>
    <t>267.</t>
  </si>
  <si>
    <t>291.</t>
  </si>
  <si>
    <t>307.</t>
  </si>
  <si>
    <t>290.</t>
  </si>
  <si>
    <t>274.</t>
  </si>
  <si>
    <t>255.</t>
  </si>
  <si>
    <t>145.</t>
  </si>
  <si>
    <t>153.</t>
  </si>
  <si>
    <t>165.</t>
  </si>
  <si>
    <t>171.</t>
  </si>
  <si>
    <t>177.</t>
  </si>
  <si>
    <t>162.</t>
  </si>
  <si>
    <t>159.</t>
  </si>
  <si>
    <t>146.</t>
  </si>
  <si>
    <t>333.</t>
  </si>
  <si>
    <t>167.</t>
  </si>
  <si>
    <t>170.</t>
  </si>
  <si>
    <t>135.</t>
  </si>
  <si>
    <t>121.</t>
  </si>
  <si>
    <t>133.</t>
  </si>
  <si>
    <t>107.</t>
  </si>
  <si>
    <t>90.</t>
  </si>
  <si>
    <t>82.</t>
  </si>
  <si>
    <t>95.</t>
  </si>
  <si>
    <t>143.</t>
  </si>
  <si>
    <t>142.</t>
  </si>
  <si>
    <t>139.</t>
  </si>
  <si>
    <t>122.</t>
  </si>
  <si>
    <t>13.   02.09. 1997  SMJ - SoJy  1-2,  ve 4/5</t>
  </si>
  <si>
    <t>27.   27.07. 1997  SMJ - KiPa  1-2</t>
  </si>
  <si>
    <t>54.   02.08. 1998  SMJ - Tiikerit  1-2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</si>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</sst>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165" fontId="3" fillId="6" borderId="1" xfId="1" quotePrefix="1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9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5" fillId="4" borderId="7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7109375" style="59" customWidth="1"/>
    <col min="4" max="4" width="8" style="58" customWidth="1"/>
    <col min="5" max="12" width="5.7109375" style="59" customWidth="1"/>
    <col min="13" max="13" width="6" style="59" customWidth="1"/>
    <col min="14" max="14" width="9.71093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6" width="13.710937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41.28515625" style="3" customWidth="1"/>
    <col min="45" max="16384" width="9.140625" style="3"/>
  </cols>
  <sheetData>
    <row r="1" spans="1:46" ht="17.25" customHeight="1" x14ac:dyDescent="0.25">
      <c r="A1" s="139"/>
      <c r="B1" s="107" t="s">
        <v>74</v>
      </c>
      <c r="C1" s="5"/>
      <c r="D1" s="80"/>
      <c r="E1" s="108" t="s">
        <v>75</v>
      </c>
      <c r="F1" s="92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137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144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05" t="s">
        <v>133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134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100">
        <v>1994</v>
      </c>
      <c r="C4" s="100" t="s">
        <v>67</v>
      </c>
      <c r="D4" s="109" t="s">
        <v>76</v>
      </c>
      <c r="E4" s="100"/>
      <c r="F4" s="101" t="s">
        <v>72</v>
      </c>
      <c r="G4" s="104"/>
      <c r="H4" s="60"/>
      <c r="I4" s="100"/>
      <c r="J4" s="100"/>
      <c r="K4" s="100"/>
      <c r="L4" s="100"/>
      <c r="M4" s="100"/>
      <c r="N4" s="110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4"/>
      <c r="AO4" s="26"/>
      <c r="AP4" s="28"/>
      <c r="AQ4" s="24"/>
      <c r="AR4" s="38"/>
      <c r="AS4" s="38"/>
      <c r="AT4" s="38"/>
    </row>
    <row r="5" spans="1:46" s="4" customFormat="1" ht="15" customHeight="1" x14ac:dyDescent="0.25">
      <c r="A5" s="2"/>
      <c r="B5" s="100">
        <v>1995</v>
      </c>
      <c r="C5" s="100" t="s">
        <v>77</v>
      </c>
      <c r="D5" s="109" t="s">
        <v>76</v>
      </c>
      <c r="E5" s="100"/>
      <c r="F5" s="101" t="s">
        <v>72</v>
      </c>
      <c r="G5" s="104"/>
      <c r="H5" s="60"/>
      <c r="I5" s="100"/>
      <c r="J5" s="100"/>
      <c r="K5" s="100"/>
      <c r="L5" s="100"/>
      <c r="M5" s="100"/>
      <c r="N5" s="110"/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4"/>
      <c r="AO5" s="24"/>
      <c r="AP5" s="24"/>
      <c r="AQ5" s="24"/>
      <c r="AR5" s="38"/>
      <c r="AS5" s="38"/>
      <c r="AT5" s="38"/>
    </row>
    <row r="6" spans="1:46" s="4" customFormat="1" ht="15" customHeight="1" x14ac:dyDescent="0.25">
      <c r="A6" s="2"/>
      <c r="B6" s="100">
        <v>1996</v>
      </c>
      <c r="C6" s="100" t="s">
        <v>77</v>
      </c>
      <c r="D6" s="109" t="s">
        <v>76</v>
      </c>
      <c r="E6" s="100"/>
      <c r="F6" s="101" t="s">
        <v>72</v>
      </c>
      <c r="G6" s="104"/>
      <c r="H6" s="60"/>
      <c r="I6" s="100"/>
      <c r="J6" s="100"/>
      <c r="K6" s="100"/>
      <c r="L6" s="100"/>
      <c r="M6" s="100"/>
      <c r="N6" s="110"/>
      <c r="O6" s="23"/>
      <c r="P6" s="17"/>
      <c r="Q6" s="17"/>
      <c r="R6" s="17"/>
      <c r="S6" s="17"/>
      <c r="T6" s="23"/>
      <c r="U6" s="2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5"/>
      <c r="AH6" s="75"/>
      <c r="AI6" s="75"/>
      <c r="AJ6" s="75"/>
      <c r="AK6" s="23"/>
      <c r="AL6" s="24"/>
      <c r="AM6" s="24"/>
      <c r="AN6" s="24"/>
      <c r="AO6" s="24"/>
      <c r="AP6" s="24"/>
      <c r="AQ6" s="24"/>
      <c r="AR6" s="38"/>
      <c r="AS6" s="38"/>
      <c r="AT6" s="38"/>
    </row>
    <row r="7" spans="1:46" s="4" customFormat="1" ht="15" customHeight="1" x14ac:dyDescent="0.25">
      <c r="A7" s="2"/>
      <c r="B7" s="24">
        <v>1996</v>
      </c>
      <c r="C7" s="24" t="s">
        <v>60</v>
      </c>
      <c r="D7" s="111" t="s">
        <v>78</v>
      </c>
      <c r="E7" s="24">
        <v>3</v>
      </c>
      <c r="F7" s="24">
        <v>0</v>
      </c>
      <c r="G7" s="26">
        <v>0</v>
      </c>
      <c r="H7" s="24">
        <v>0</v>
      </c>
      <c r="I7" s="24">
        <v>2</v>
      </c>
      <c r="J7" s="24">
        <v>0</v>
      </c>
      <c r="K7" s="24">
        <v>0</v>
      </c>
      <c r="L7" s="24">
        <v>2</v>
      </c>
      <c r="M7" s="24">
        <v>0</v>
      </c>
      <c r="N7" s="31">
        <v>0.4</v>
      </c>
      <c r="O7" s="23"/>
      <c r="P7" s="17"/>
      <c r="Q7" s="17"/>
      <c r="R7" s="17"/>
      <c r="S7" s="17"/>
      <c r="T7" s="23"/>
      <c r="U7" s="24">
        <v>1</v>
      </c>
      <c r="V7" s="24">
        <v>0</v>
      </c>
      <c r="W7" s="26">
        <v>0</v>
      </c>
      <c r="X7" s="24">
        <v>0</v>
      </c>
      <c r="Y7" s="24">
        <v>0</v>
      </c>
      <c r="Z7" s="27">
        <v>0</v>
      </c>
      <c r="AA7" s="23"/>
      <c r="AB7" s="17"/>
      <c r="AC7" s="17"/>
      <c r="AD7" s="17"/>
      <c r="AE7" s="17"/>
      <c r="AF7" s="23"/>
      <c r="AG7" s="75" t="s">
        <v>122</v>
      </c>
      <c r="AH7" s="75"/>
      <c r="AI7" s="75"/>
      <c r="AJ7" s="75"/>
      <c r="AK7" s="23"/>
      <c r="AL7" s="24"/>
      <c r="AM7" s="24"/>
      <c r="AN7" s="24"/>
      <c r="AO7" s="24"/>
      <c r="AP7" s="24"/>
      <c r="AQ7" s="24">
        <v>1</v>
      </c>
      <c r="AR7" s="38"/>
      <c r="AS7" s="38"/>
      <c r="AT7" s="38"/>
    </row>
    <row r="8" spans="1:46" s="4" customFormat="1" ht="15" customHeight="1" x14ac:dyDescent="0.25">
      <c r="A8" s="2"/>
      <c r="B8" s="24">
        <v>1997</v>
      </c>
      <c r="C8" s="24" t="s">
        <v>60</v>
      </c>
      <c r="D8" s="111" t="s">
        <v>78</v>
      </c>
      <c r="E8" s="24">
        <v>20</v>
      </c>
      <c r="F8" s="24">
        <v>2</v>
      </c>
      <c r="G8" s="26">
        <v>7</v>
      </c>
      <c r="H8" s="24">
        <v>2</v>
      </c>
      <c r="I8" s="24">
        <v>41</v>
      </c>
      <c r="J8" s="24">
        <v>7</v>
      </c>
      <c r="K8" s="24">
        <v>12</v>
      </c>
      <c r="L8" s="24">
        <v>13</v>
      </c>
      <c r="M8" s="24">
        <v>9</v>
      </c>
      <c r="N8" s="31">
        <v>0.436</v>
      </c>
      <c r="O8" s="23"/>
      <c r="P8" s="17"/>
      <c r="Q8" s="17"/>
      <c r="R8" s="17"/>
      <c r="S8" s="17"/>
      <c r="T8" s="23"/>
      <c r="U8" s="24">
        <v>13</v>
      </c>
      <c r="V8" s="24">
        <v>0</v>
      </c>
      <c r="W8" s="24">
        <v>13</v>
      </c>
      <c r="X8" s="24">
        <v>1</v>
      </c>
      <c r="Y8" s="24">
        <v>53</v>
      </c>
      <c r="Z8" s="27">
        <v>0.57599999999999996</v>
      </c>
      <c r="AA8" s="23"/>
      <c r="AB8" s="24" t="s">
        <v>60</v>
      </c>
      <c r="AC8" s="17"/>
      <c r="AD8" s="17" t="s">
        <v>77</v>
      </c>
      <c r="AE8" s="17" t="s">
        <v>79</v>
      </c>
      <c r="AF8" s="23"/>
      <c r="AG8" s="75" t="s">
        <v>123</v>
      </c>
      <c r="AH8" s="75" t="s">
        <v>124</v>
      </c>
      <c r="AI8" s="75" t="s">
        <v>125</v>
      </c>
      <c r="AJ8" s="75"/>
      <c r="AK8" s="23"/>
      <c r="AL8" s="24"/>
      <c r="AM8" s="24"/>
      <c r="AN8" s="24"/>
      <c r="AO8" s="24"/>
      <c r="AP8" s="24"/>
      <c r="AQ8" s="24">
        <v>1</v>
      </c>
      <c r="AR8" s="38"/>
      <c r="AS8" s="38"/>
      <c r="AT8" s="38"/>
    </row>
    <row r="9" spans="1:46" s="4" customFormat="1" ht="15" customHeight="1" x14ac:dyDescent="0.25">
      <c r="A9" s="2"/>
      <c r="B9" s="24">
        <v>1998</v>
      </c>
      <c r="C9" s="24" t="s">
        <v>64</v>
      </c>
      <c r="D9" s="111" t="s">
        <v>78</v>
      </c>
      <c r="E9" s="24">
        <v>28</v>
      </c>
      <c r="F9" s="26">
        <v>1</v>
      </c>
      <c r="G9" s="26">
        <v>30</v>
      </c>
      <c r="H9" s="26">
        <v>8</v>
      </c>
      <c r="I9" s="24">
        <v>101</v>
      </c>
      <c r="J9" s="24">
        <v>17</v>
      </c>
      <c r="K9" s="24">
        <v>23</v>
      </c>
      <c r="L9" s="24">
        <v>30</v>
      </c>
      <c r="M9" s="24">
        <v>31</v>
      </c>
      <c r="N9" s="31">
        <v>0.57699999999999996</v>
      </c>
      <c r="O9" s="23"/>
      <c r="P9" s="17" t="s">
        <v>138</v>
      </c>
      <c r="Q9" s="17"/>
      <c r="R9" s="17"/>
      <c r="S9" s="17"/>
      <c r="T9" s="23"/>
      <c r="U9" s="24">
        <v>3</v>
      </c>
      <c r="V9" s="24">
        <v>0</v>
      </c>
      <c r="W9" s="24">
        <v>2</v>
      </c>
      <c r="X9" s="24">
        <v>0</v>
      </c>
      <c r="Y9" s="24">
        <v>5</v>
      </c>
      <c r="Z9" s="27">
        <v>0.29399999999999998</v>
      </c>
      <c r="AA9" s="23"/>
      <c r="AB9" s="17"/>
      <c r="AC9" s="17"/>
      <c r="AD9" s="17"/>
      <c r="AE9" s="17"/>
      <c r="AF9" s="23"/>
      <c r="AG9" s="75" t="s">
        <v>126</v>
      </c>
      <c r="AH9" s="75"/>
      <c r="AI9" s="75"/>
      <c r="AJ9" s="75"/>
      <c r="AK9" s="23"/>
      <c r="AL9" s="24"/>
      <c r="AM9" s="24"/>
      <c r="AN9" s="24"/>
      <c r="AO9" s="24"/>
      <c r="AP9" s="24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1999</v>
      </c>
      <c r="C10" s="112" t="s">
        <v>79</v>
      </c>
      <c r="D10" s="113" t="s">
        <v>78</v>
      </c>
      <c r="E10" s="112">
        <v>12</v>
      </c>
      <c r="F10" s="112">
        <v>0</v>
      </c>
      <c r="G10" s="114">
        <v>3</v>
      </c>
      <c r="H10" s="112">
        <v>5</v>
      </c>
      <c r="I10" s="112">
        <v>44</v>
      </c>
      <c r="J10" s="112">
        <v>7</v>
      </c>
      <c r="K10" s="112">
        <v>6</v>
      </c>
      <c r="L10" s="112">
        <v>28</v>
      </c>
      <c r="M10" s="112">
        <v>3</v>
      </c>
      <c r="N10" s="31">
        <v>0.50600000000000001</v>
      </c>
      <c r="O10" s="23"/>
      <c r="P10" s="17"/>
      <c r="Q10" s="17"/>
      <c r="R10" s="17"/>
      <c r="S10" s="17"/>
      <c r="T10" s="23"/>
      <c r="U10" s="112"/>
      <c r="V10" s="112"/>
      <c r="W10" s="114"/>
      <c r="X10" s="112"/>
      <c r="Y10" s="112"/>
      <c r="Z10" s="27"/>
      <c r="AA10" s="23"/>
      <c r="AB10" s="17"/>
      <c r="AC10" s="17"/>
      <c r="AD10" s="17"/>
      <c r="AE10" s="17"/>
      <c r="AF10" s="23"/>
      <c r="AG10" s="75"/>
      <c r="AH10" s="75"/>
      <c r="AI10" s="75"/>
      <c r="AJ10" s="75"/>
      <c r="AK10" s="23"/>
      <c r="AL10" s="112"/>
      <c r="AM10" s="112"/>
      <c r="AN10" s="112"/>
      <c r="AO10" s="114"/>
      <c r="AP10" s="120"/>
      <c r="AQ10" s="112"/>
      <c r="AR10" s="38"/>
      <c r="AS10" s="38"/>
      <c r="AT10" s="38"/>
    </row>
    <row r="11" spans="1:46" s="4" customFormat="1" ht="15" customHeight="1" x14ac:dyDescent="0.25">
      <c r="A11" s="2"/>
      <c r="B11" s="24">
        <v>2000</v>
      </c>
      <c r="C11" s="24" t="s">
        <v>64</v>
      </c>
      <c r="D11" s="25" t="s">
        <v>78</v>
      </c>
      <c r="E11" s="24">
        <v>26</v>
      </c>
      <c r="F11" s="24">
        <v>2</v>
      </c>
      <c r="G11" s="24">
        <v>19</v>
      </c>
      <c r="H11" s="24">
        <v>14</v>
      </c>
      <c r="I11" s="24">
        <v>88</v>
      </c>
      <c r="J11" s="24">
        <v>16</v>
      </c>
      <c r="K11" s="24">
        <v>15</v>
      </c>
      <c r="L11" s="24">
        <v>36</v>
      </c>
      <c r="M11" s="24">
        <v>21</v>
      </c>
      <c r="N11" s="27">
        <v>0.46100000000000002</v>
      </c>
      <c r="O11" s="23"/>
      <c r="P11" s="17"/>
      <c r="Q11" s="17"/>
      <c r="R11" s="17"/>
      <c r="S11" s="17"/>
      <c r="T11" s="23"/>
      <c r="U11" s="24">
        <v>5</v>
      </c>
      <c r="V11" s="24">
        <v>0</v>
      </c>
      <c r="W11" s="24">
        <v>0</v>
      </c>
      <c r="X11" s="24">
        <v>1</v>
      </c>
      <c r="Y11" s="24">
        <v>9</v>
      </c>
      <c r="Z11" s="27">
        <v>0.36</v>
      </c>
      <c r="AA11" s="23"/>
      <c r="AB11" s="17"/>
      <c r="AC11" s="17"/>
      <c r="AD11" s="17"/>
      <c r="AE11" s="17"/>
      <c r="AF11" s="23"/>
      <c r="AG11" s="75" t="s">
        <v>124</v>
      </c>
      <c r="AH11" s="75"/>
      <c r="AI11" s="75"/>
      <c r="AJ11" s="75"/>
      <c r="AK11" s="23"/>
      <c r="AL11" s="24"/>
      <c r="AM11" s="24"/>
      <c r="AN11" s="24"/>
      <c r="AO11" s="24"/>
      <c r="AP11" s="24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2001</v>
      </c>
      <c r="C12" s="24" t="s">
        <v>65</v>
      </c>
      <c r="D12" s="25" t="s">
        <v>80</v>
      </c>
      <c r="E12" s="24">
        <v>28</v>
      </c>
      <c r="F12" s="24">
        <v>1</v>
      </c>
      <c r="G12" s="24">
        <v>13</v>
      </c>
      <c r="H12" s="24">
        <v>14</v>
      </c>
      <c r="I12" s="24">
        <v>93</v>
      </c>
      <c r="J12" s="24">
        <v>8</v>
      </c>
      <c r="K12" s="24">
        <v>29</v>
      </c>
      <c r="L12" s="24">
        <v>42</v>
      </c>
      <c r="M12" s="24">
        <v>14</v>
      </c>
      <c r="N12" s="27">
        <v>0.57399999999999995</v>
      </c>
      <c r="O12" s="23"/>
      <c r="P12" s="17"/>
      <c r="Q12" s="17"/>
      <c r="R12" s="17"/>
      <c r="S12" s="17"/>
      <c r="T12" s="23"/>
      <c r="U12" s="24">
        <v>5</v>
      </c>
      <c r="V12" s="24">
        <v>0</v>
      </c>
      <c r="W12" s="24">
        <v>0</v>
      </c>
      <c r="X12" s="24">
        <v>0</v>
      </c>
      <c r="Y12" s="24">
        <v>11</v>
      </c>
      <c r="Z12" s="27">
        <v>0.42299999999999999</v>
      </c>
      <c r="AA12" s="23"/>
      <c r="AB12" s="17"/>
      <c r="AC12" s="17"/>
      <c r="AD12" s="17"/>
      <c r="AE12" s="17"/>
      <c r="AF12" s="23"/>
      <c r="AG12" s="75" t="s">
        <v>127</v>
      </c>
      <c r="AH12" s="75"/>
      <c r="AI12" s="75"/>
      <c r="AJ12" s="75"/>
      <c r="AK12" s="23"/>
      <c r="AL12" s="24"/>
      <c r="AM12" s="24"/>
      <c r="AN12" s="24"/>
      <c r="AO12" s="24"/>
      <c r="AP12" s="24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2002</v>
      </c>
      <c r="C13" s="24" t="s">
        <v>77</v>
      </c>
      <c r="D13" s="25" t="s">
        <v>80</v>
      </c>
      <c r="E13" s="24">
        <v>29</v>
      </c>
      <c r="F13" s="24">
        <v>0</v>
      </c>
      <c r="G13" s="24">
        <v>6</v>
      </c>
      <c r="H13" s="24">
        <v>6</v>
      </c>
      <c r="I13" s="24">
        <v>83</v>
      </c>
      <c r="J13" s="24">
        <v>9</v>
      </c>
      <c r="K13" s="24">
        <v>27</v>
      </c>
      <c r="L13" s="24">
        <v>41</v>
      </c>
      <c r="M13" s="24">
        <v>6</v>
      </c>
      <c r="N13" s="27">
        <v>0.50600000000000001</v>
      </c>
      <c r="O13" s="23"/>
      <c r="P13" s="17"/>
      <c r="Q13" s="17"/>
      <c r="R13" s="17"/>
      <c r="S13" s="17"/>
      <c r="T13" s="23"/>
      <c r="U13" s="24"/>
      <c r="V13" s="24"/>
      <c r="W13" s="24"/>
      <c r="X13" s="24"/>
      <c r="Y13" s="24"/>
      <c r="Z13" s="27"/>
      <c r="AA13" s="23"/>
      <c r="AB13" s="17"/>
      <c r="AC13" s="17"/>
      <c r="AD13" s="17"/>
      <c r="AE13" s="17"/>
      <c r="AF13" s="23"/>
      <c r="AG13" s="75"/>
      <c r="AH13" s="75"/>
      <c r="AI13" s="75"/>
      <c r="AJ13" s="75"/>
      <c r="AK13" s="23"/>
      <c r="AL13" s="24"/>
      <c r="AM13" s="24"/>
      <c r="AN13" s="24"/>
      <c r="AO13" s="24"/>
      <c r="AP13" s="24"/>
      <c r="AQ13" s="24"/>
      <c r="AR13" s="38"/>
      <c r="AS13" s="38"/>
      <c r="AT13" s="38"/>
    </row>
    <row r="14" spans="1:46" s="4" customFormat="1" ht="15" customHeight="1" x14ac:dyDescent="0.25">
      <c r="A14" s="2"/>
      <c r="B14" s="24">
        <v>2003</v>
      </c>
      <c r="C14" s="24" t="s">
        <v>67</v>
      </c>
      <c r="D14" s="25" t="s">
        <v>80</v>
      </c>
      <c r="E14" s="24">
        <v>26</v>
      </c>
      <c r="F14" s="24">
        <v>1</v>
      </c>
      <c r="G14" s="24">
        <v>9</v>
      </c>
      <c r="H14" s="24">
        <v>8</v>
      </c>
      <c r="I14" s="24">
        <v>117</v>
      </c>
      <c r="J14" s="24">
        <v>14</v>
      </c>
      <c r="K14" s="24">
        <v>32</v>
      </c>
      <c r="L14" s="24">
        <v>61</v>
      </c>
      <c r="M14" s="24">
        <v>10</v>
      </c>
      <c r="N14" s="27">
        <v>0.626</v>
      </c>
      <c r="O14" s="23"/>
      <c r="P14" s="17"/>
      <c r="Q14" s="17"/>
      <c r="R14" s="17"/>
      <c r="S14" s="17" t="s">
        <v>139</v>
      </c>
      <c r="T14" s="23"/>
      <c r="U14" s="24">
        <v>5</v>
      </c>
      <c r="V14" s="24">
        <v>0</v>
      </c>
      <c r="W14" s="24">
        <v>1</v>
      </c>
      <c r="X14" s="24">
        <v>0</v>
      </c>
      <c r="Y14" s="24">
        <v>14</v>
      </c>
      <c r="Z14" s="27">
        <v>0.45200000000000001</v>
      </c>
      <c r="AA14" s="23"/>
      <c r="AB14" s="17"/>
      <c r="AC14" s="17"/>
      <c r="AD14" s="17"/>
      <c r="AE14" s="17"/>
      <c r="AF14" s="23"/>
      <c r="AG14" s="75" t="s">
        <v>131</v>
      </c>
      <c r="AH14" s="75"/>
      <c r="AI14" s="75"/>
      <c r="AJ14" s="75"/>
      <c r="AK14" s="23"/>
      <c r="AL14" s="24"/>
      <c r="AM14" s="24"/>
      <c r="AN14" s="24">
        <v>1</v>
      </c>
      <c r="AO14" s="24"/>
      <c r="AP14" s="24"/>
      <c r="AQ14" s="24"/>
      <c r="AR14" s="38"/>
      <c r="AS14" s="38"/>
      <c r="AT14" s="38"/>
    </row>
    <row r="15" spans="1:46" s="4" customFormat="1" ht="15" customHeight="1" x14ac:dyDescent="0.25">
      <c r="A15" s="2"/>
      <c r="B15" s="24">
        <v>2004</v>
      </c>
      <c r="C15" s="24" t="s">
        <v>65</v>
      </c>
      <c r="D15" s="25" t="s">
        <v>80</v>
      </c>
      <c r="E15" s="24">
        <v>28</v>
      </c>
      <c r="F15" s="24">
        <v>3</v>
      </c>
      <c r="G15" s="24">
        <v>21</v>
      </c>
      <c r="H15" s="24">
        <v>15</v>
      </c>
      <c r="I15" s="24">
        <v>119</v>
      </c>
      <c r="J15" s="24">
        <v>9</v>
      </c>
      <c r="K15" s="24">
        <v>34</v>
      </c>
      <c r="L15" s="24">
        <v>52</v>
      </c>
      <c r="M15" s="24">
        <v>24</v>
      </c>
      <c r="N15" s="27">
        <v>0.59799999999999998</v>
      </c>
      <c r="O15" s="23"/>
      <c r="P15" s="17" t="s">
        <v>140</v>
      </c>
      <c r="Q15" s="17"/>
      <c r="R15" s="17"/>
      <c r="S15" s="17" t="s">
        <v>140</v>
      </c>
      <c r="T15" s="23"/>
      <c r="U15" s="24">
        <v>7</v>
      </c>
      <c r="V15" s="24">
        <v>0</v>
      </c>
      <c r="W15" s="24">
        <v>5</v>
      </c>
      <c r="X15" s="24">
        <v>1</v>
      </c>
      <c r="Y15" s="24">
        <v>23</v>
      </c>
      <c r="Z15" s="27">
        <v>0.39</v>
      </c>
      <c r="AA15" s="23"/>
      <c r="AB15" s="17"/>
      <c r="AC15" s="17"/>
      <c r="AD15" s="17"/>
      <c r="AE15" s="17"/>
      <c r="AF15" s="23"/>
      <c r="AG15" s="75" t="s">
        <v>128</v>
      </c>
      <c r="AH15" s="75"/>
      <c r="AI15" s="75"/>
      <c r="AJ15" s="75"/>
      <c r="AK15" s="23"/>
      <c r="AL15" s="24"/>
      <c r="AM15" s="24"/>
      <c r="AN15" s="24"/>
      <c r="AO15" s="24"/>
      <c r="AP15" s="24"/>
      <c r="AQ15" s="24"/>
      <c r="AR15" s="38"/>
      <c r="AS15" s="38"/>
      <c r="AT15" s="38"/>
    </row>
    <row r="16" spans="1:46" s="4" customFormat="1" ht="15" customHeight="1" x14ac:dyDescent="0.25">
      <c r="A16" s="2"/>
      <c r="B16" s="24">
        <v>2005</v>
      </c>
      <c r="C16" s="24" t="s">
        <v>81</v>
      </c>
      <c r="D16" s="25" t="s">
        <v>80</v>
      </c>
      <c r="E16" s="24">
        <v>25</v>
      </c>
      <c r="F16" s="24">
        <v>2</v>
      </c>
      <c r="G16" s="24">
        <v>37</v>
      </c>
      <c r="H16" s="24">
        <v>7</v>
      </c>
      <c r="I16" s="24">
        <v>84</v>
      </c>
      <c r="J16" s="24">
        <v>4</v>
      </c>
      <c r="K16" s="24">
        <v>10</v>
      </c>
      <c r="L16" s="24">
        <v>31</v>
      </c>
      <c r="M16" s="24">
        <v>39</v>
      </c>
      <c r="N16" s="27">
        <v>0.49099999999999999</v>
      </c>
      <c r="O16" s="23"/>
      <c r="P16" s="17" t="s">
        <v>141</v>
      </c>
      <c r="Q16" s="17"/>
      <c r="R16" s="17" t="s">
        <v>142</v>
      </c>
      <c r="S16" s="17"/>
      <c r="T16" s="23"/>
      <c r="U16" s="24">
        <v>7</v>
      </c>
      <c r="V16" s="24">
        <v>0</v>
      </c>
      <c r="W16" s="24">
        <v>3</v>
      </c>
      <c r="X16" s="24">
        <v>1</v>
      </c>
      <c r="Y16" s="24">
        <v>12</v>
      </c>
      <c r="Z16" s="27">
        <v>0.32400000000000001</v>
      </c>
      <c r="AA16" s="23"/>
      <c r="AB16" s="17"/>
      <c r="AC16" s="17"/>
      <c r="AD16" s="17"/>
      <c r="AE16" s="17"/>
      <c r="AF16" s="23"/>
      <c r="AG16" s="75" t="s">
        <v>129</v>
      </c>
      <c r="AH16" s="75"/>
      <c r="AI16" s="75"/>
      <c r="AJ16" s="75"/>
      <c r="AK16" s="23"/>
      <c r="AL16" s="24"/>
      <c r="AM16" s="24"/>
      <c r="AN16" s="24"/>
      <c r="AO16" s="24"/>
      <c r="AP16" s="24"/>
      <c r="AQ16" s="24"/>
      <c r="AR16" s="38"/>
      <c r="AS16" s="38"/>
      <c r="AT16" s="38"/>
    </row>
    <row r="17" spans="1:53" s="4" customFormat="1" ht="15" customHeight="1" x14ac:dyDescent="0.25">
      <c r="A17" s="2"/>
      <c r="B17" s="24">
        <v>2006</v>
      </c>
      <c r="C17" s="24" t="s">
        <v>67</v>
      </c>
      <c r="D17" s="25" t="s">
        <v>80</v>
      </c>
      <c r="E17" s="24">
        <v>26</v>
      </c>
      <c r="F17" s="24">
        <v>1</v>
      </c>
      <c r="G17" s="24">
        <v>27</v>
      </c>
      <c r="H17" s="24">
        <v>9</v>
      </c>
      <c r="I17" s="24">
        <v>117</v>
      </c>
      <c r="J17" s="24">
        <v>10</v>
      </c>
      <c r="K17" s="24">
        <v>20</v>
      </c>
      <c r="L17" s="24">
        <v>59</v>
      </c>
      <c r="M17" s="24">
        <v>28</v>
      </c>
      <c r="N17" s="103">
        <v>0.51800000000000002</v>
      </c>
      <c r="O17" s="23"/>
      <c r="P17" s="17" t="s">
        <v>138</v>
      </c>
      <c r="Q17" s="17"/>
      <c r="R17" s="17"/>
      <c r="S17" s="17"/>
      <c r="T17" s="23"/>
      <c r="U17" s="24">
        <v>7</v>
      </c>
      <c r="V17" s="24">
        <v>0</v>
      </c>
      <c r="W17" s="24">
        <v>7</v>
      </c>
      <c r="X17" s="24">
        <v>1</v>
      </c>
      <c r="Y17" s="24">
        <v>27</v>
      </c>
      <c r="Z17" s="27">
        <v>0.42899999999999999</v>
      </c>
      <c r="AA17" s="23"/>
      <c r="AB17" s="17"/>
      <c r="AC17" s="17"/>
      <c r="AD17" s="17"/>
      <c r="AE17" s="17"/>
      <c r="AF17" s="23"/>
      <c r="AG17" s="75" t="s">
        <v>130</v>
      </c>
      <c r="AH17" s="75"/>
      <c r="AI17" s="75"/>
      <c r="AJ17" s="75"/>
      <c r="AK17" s="23"/>
      <c r="AL17" s="24"/>
      <c r="AM17" s="24"/>
      <c r="AN17" s="24"/>
      <c r="AO17" s="24"/>
      <c r="AP17" s="24"/>
      <c r="AQ17" s="24"/>
      <c r="AR17" s="38"/>
      <c r="AS17" s="38"/>
      <c r="AT17" s="38"/>
    </row>
    <row r="18" spans="1:53" s="4" customFormat="1" ht="15" customHeight="1" x14ac:dyDescent="0.25">
      <c r="A18" s="2"/>
      <c r="B18" s="24">
        <v>2007</v>
      </c>
      <c r="C18" s="24" t="s">
        <v>71</v>
      </c>
      <c r="D18" s="25" t="s">
        <v>80</v>
      </c>
      <c r="E18" s="24">
        <v>26</v>
      </c>
      <c r="F18" s="24">
        <v>2</v>
      </c>
      <c r="G18" s="24">
        <v>28</v>
      </c>
      <c r="H18" s="24">
        <v>8</v>
      </c>
      <c r="I18" s="24">
        <v>83</v>
      </c>
      <c r="J18" s="24">
        <v>4</v>
      </c>
      <c r="K18" s="24">
        <v>9</v>
      </c>
      <c r="L18" s="24">
        <v>40</v>
      </c>
      <c r="M18" s="24">
        <v>30</v>
      </c>
      <c r="N18" s="103">
        <v>0.42299999999999999</v>
      </c>
      <c r="O18" s="23"/>
      <c r="P18" s="17" t="s">
        <v>143</v>
      </c>
      <c r="Q18" s="17"/>
      <c r="R18" s="17"/>
      <c r="S18" s="17"/>
      <c r="T18" s="23"/>
      <c r="U18" s="24"/>
      <c r="V18" s="24"/>
      <c r="W18" s="24"/>
      <c r="X18" s="24"/>
      <c r="Y18" s="24"/>
      <c r="Z18" s="27"/>
      <c r="AA18" s="23"/>
      <c r="AB18" s="17"/>
      <c r="AC18" s="17"/>
      <c r="AD18" s="17"/>
      <c r="AE18" s="17"/>
      <c r="AF18" s="23"/>
      <c r="AG18" s="75"/>
      <c r="AH18" s="75"/>
      <c r="AI18" s="75"/>
      <c r="AJ18" s="75"/>
      <c r="AK18" s="23"/>
      <c r="AL18" s="24"/>
      <c r="AM18" s="24"/>
      <c r="AN18" s="24"/>
      <c r="AO18" s="24"/>
      <c r="AP18" s="24"/>
      <c r="AQ18" s="24"/>
      <c r="AR18" s="38"/>
      <c r="AS18" s="38"/>
      <c r="AT18" s="38"/>
    </row>
    <row r="19" spans="1:53" s="4" customFormat="1" ht="15" customHeight="1" x14ac:dyDescent="0.25">
      <c r="A19" s="2"/>
      <c r="B19" s="115">
        <v>2008</v>
      </c>
      <c r="C19" s="115" t="s">
        <v>63</v>
      </c>
      <c r="D19" s="116" t="s">
        <v>82</v>
      </c>
      <c r="E19" s="115"/>
      <c r="F19" s="117" t="s">
        <v>83</v>
      </c>
      <c r="G19" s="115"/>
      <c r="H19" s="115"/>
      <c r="I19" s="115"/>
      <c r="J19" s="115"/>
      <c r="K19" s="115"/>
      <c r="L19" s="115"/>
      <c r="M19" s="115"/>
      <c r="N19" s="118"/>
      <c r="O19" s="23"/>
      <c r="P19" s="17"/>
      <c r="Q19" s="17"/>
      <c r="R19" s="17"/>
      <c r="S19" s="17"/>
      <c r="T19" s="23"/>
      <c r="U19" s="24"/>
      <c r="V19" s="24"/>
      <c r="W19" s="24"/>
      <c r="X19" s="24"/>
      <c r="Y19" s="24"/>
      <c r="Z19" s="27"/>
      <c r="AA19" s="23"/>
      <c r="AB19" s="17"/>
      <c r="AC19" s="17"/>
      <c r="AD19" s="17"/>
      <c r="AE19" s="17"/>
      <c r="AF19" s="23"/>
      <c r="AG19" s="75"/>
      <c r="AH19" s="75"/>
      <c r="AI19" s="75"/>
      <c r="AJ19" s="75"/>
      <c r="AK19" s="23"/>
      <c r="AL19" s="24"/>
      <c r="AM19" s="24"/>
      <c r="AN19" s="24"/>
      <c r="AO19" s="24"/>
      <c r="AP19" s="24"/>
      <c r="AQ19" s="24"/>
      <c r="AR19" s="38"/>
      <c r="AS19" s="38"/>
      <c r="AT19" s="38"/>
    </row>
    <row r="20" spans="1:53" s="4" customFormat="1" ht="15" customHeight="1" x14ac:dyDescent="0.25">
      <c r="A20" s="2"/>
      <c r="B20" s="24" t="s">
        <v>73</v>
      </c>
      <c r="C20" s="24"/>
      <c r="D20" s="25"/>
      <c r="E20" s="24"/>
      <c r="F20" s="24"/>
      <c r="G20" s="24"/>
      <c r="H20" s="24"/>
      <c r="I20" s="24"/>
      <c r="J20" s="24"/>
      <c r="K20" s="24"/>
      <c r="L20" s="24"/>
      <c r="M20" s="24"/>
      <c r="N20" s="103"/>
      <c r="O20" s="23"/>
      <c r="P20" s="17"/>
      <c r="Q20" s="17"/>
      <c r="R20" s="17"/>
      <c r="S20" s="17"/>
      <c r="T20" s="23"/>
      <c r="U20" s="24"/>
      <c r="V20" s="24"/>
      <c r="W20" s="24"/>
      <c r="X20" s="24"/>
      <c r="Y20" s="24"/>
      <c r="Z20" s="27"/>
      <c r="AA20" s="23"/>
      <c r="AB20" s="17"/>
      <c r="AC20" s="17"/>
      <c r="AD20" s="17"/>
      <c r="AE20" s="17"/>
      <c r="AF20" s="23"/>
      <c r="AG20" s="75"/>
      <c r="AH20" s="75"/>
      <c r="AI20" s="75"/>
      <c r="AJ20" s="75"/>
      <c r="AK20" s="23"/>
      <c r="AL20" s="24"/>
      <c r="AM20" s="24"/>
      <c r="AN20" s="24"/>
      <c r="AO20" s="24"/>
      <c r="AP20" s="24"/>
      <c r="AQ20" s="24"/>
      <c r="AR20" s="38"/>
      <c r="AS20" s="38"/>
      <c r="AT20" s="38"/>
    </row>
    <row r="21" spans="1:53" s="4" customFormat="1" ht="15" customHeight="1" x14ac:dyDescent="0.25">
      <c r="A21" s="2"/>
      <c r="B21" s="115">
        <v>2011</v>
      </c>
      <c r="C21" s="115" t="s">
        <v>63</v>
      </c>
      <c r="D21" s="116" t="s">
        <v>154</v>
      </c>
      <c r="E21" s="115"/>
      <c r="F21" s="117" t="s">
        <v>83</v>
      </c>
      <c r="G21" s="115"/>
      <c r="H21" s="115"/>
      <c r="I21" s="115"/>
      <c r="J21" s="115"/>
      <c r="K21" s="115"/>
      <c r="L21" s="115"/>
      <c r="M21" s="115"/>
      <c r="N21" s="118"/>
      <c r="O21" s="23"/>
      <c r="P21" s="17"/>
      <c r="Q21" s="17"/>
      <c r="R21" s="17"/>
      <c r="S21" s="17"/>
      <c r="T21" s="23"/>
      <c r="U21" s="24"/>
      <c r="V21" s="24"/>
      <c r="W21" s="24"/>
      <c r="X21" s="24"/>
      <c r="Y21" s="24"/>
      <c r="Z21" s="27"/>
      <c r="AA21" s="23"/>
      <c r="AB21" s="17"/>
      <c r="AC21" s="17"/>
      <c r="AD21" s="17"/>
      <c r="AE21" s="17"/>
      <c r="AF21" s="23"/>
      <c r="AG21" s="75"/>
      <c r="AH21" s="75"/>
      <c r="AI21" s="75"/>
      <c r="AJ21" s="75"/>
      <c r="AK21" s="23"/>
      <c r="AL21" s="24"/>
      <c r="AM21" s="24"/>
      <c r="AN21" s="24"/>
      <c r="AO21" s="24"/>
      <c r="AP21" s="24"/>
      <c r="AQ21" s="24"/>
      <c r="AR21" s="38"/>
      <c r="AS21" s="38"/>
      <c r="AT21" s="38"/>
    </row>
    <row r="22" spans="1:53" s="4" customFormat="1" ht="15" customHeight="1" x14ac:dyDescent="0.25">
      <c r="A22" s="2"/>
      <c r="B22" s="100">
        <v>2011</v>
      </c>
      <c r="C22" s="100" t="s">
        <v>67</v>
      </c>
      <c r="D22" s="102" t="s">
        <v>84</v>
      </c>
      <c r="E22" s="100"/>
      <c r="F22" s="101" t="s">
        <v>72</v>
      </c>
      <c r="G22" s="104"/>
      <c r="H22" s="60"/>
      <c r="I22" s="100"/>
      <c r="J22" s="100"/>
      <c r="K22" s="100"/>
      <c r="L22" s="100"/>
      <c r="M22" s="100"/>
      <c r="N22" s="119"/>
      <c r="O22" s="23"/>
      <c r="P22" s="17"/>
      <c r="Q22" s="17"/>
      <c r="R22" s="17"/>
      <c r="S22" s="17"/>
      <c r="T22" s="23"/>
      <c r="U22" s="24"/>
      <c r="V22" s="24"/>
      <c r="W22" s="24"/>
      <c r="X22" s="24"/>
      <c r="Y22" s="24"/>
      <c r="Z22" s="27"/>
      <c r="AA22" s="23"/>
      <c r="AB22" s="17"/>
      <c r="AC22" s="17"/>
      <c r="AD22" s="17"/>
      <c r="AE22" s="17"/>
      <c r="AF22" s="23"/>
      <c r="AG22" s="75"/>
      <c r="AH22" s="75"/>
      <c r="AI22" s="75"/>
      <c r="AJ22" s="75"/>
      <c r="AK22" s="23"/>
      <c r="AL22" s="24"/>
      <c r="AM22" s="24"/>
      <c r="AN22" s="24"/>
      <c r="AO22" s="24"/>
      <c r="AP22" s="24"/>
      <c r="AQ22" s="24"/>
      <c r="AR22" s="38"/>
      <c r="AS22" s="38"/>
      <c r="AT22" s="38"/>
    </row>
    <row r="23" spans="1:53" s="4" customFormat="1" ht="15" customHeight="1" x14ac:dyDescent="0.25">
      <c r="A23" s="1"/>
      <c r="B23" s="15" t="s">
        <v>7</v>
      </c>
      <c r="C23" s="16"/>
      <c r="D23" s="14"/>
      <c r="E23" s="17">
        <v>277</v>
      </c>
      <c r="F23" s="17">
        <v>15</v>
      </c>
      <c r="G23" s="17">
        <v>200</v>
      </c>
      <c r="H23" s="17">
        <v>96</v>
      </c>
      <c r="I23" s="17">
        <v>972</v>
      </c>
      <c r="J23" s="17">
        <v>105</v>
      </c>
      <c r="K23" s="17">
        <v>217</v>
      </c>
      <c r="L23" s="17">
        <v>435</v>
      </c>
      <c r="M23" s="17">
        <v>215</v>
      </c>
      <c r="N23" s="32">
        <v>0.52300000000000002</v>
      </c>
      <c r="O23" s="77">
        <v>1917.3273860114205</v>
      </c>
      <c r="P23" s="65" t="s">
        <v>47</v>
      </c>
      <c r="Q23" s="65" t="s">
        <v>47</v>
      </c>
      <c r="R23" s="65" t="s">
        <v>47</v>
      </c>
      <c r="S23" s="65" t="s">
        <v>47</v>
      </c>
      <c r="T23" s="34"/>
      <c r="U23" s="17">
        <v>53</v>
      </c>
      <c r="V23" s="17">
        <v>0</v>
      </c>
      <c r="W23" s="17">
        <v>31</v>
      </c>
      <c r="X23" s="17">
        <v>5</v>
      </c>
      <c r="Y23" s="17">
        <v>154</v>
      </c>
      <c r="Z23" s="32">
        <v>0.439</v>
      </c>
      <c r="AA23" s="77"/>
      <c r="AB23" s="65" t="s">
        <v>132</v>
      </c>
      <c r="AC23" s="65" t="s">
        <v>47</v>
      </c>
      <c r="AD23" s="65" t="s">
        <v>47</v>
      </c>
      <c r="AE23" s="65" t="s">
        <v>47</v>
      </c>
      <c r="AF23" s="23"/>
      <c r="AG23" s="65" t="s">
        <v>136</v>
      </c>
      <c r="AH23" s="65" t="s">
        <v>59</v>
      </c>
      <c r="AI23" s="65" t="s">
        <v>118</v>
      </c>
      <c r="AJ23" s="65" t="s">
        <v>70</v>
      </c>
      <c r="AK23" s="138">
        <v>0</v>
      </c>
      <c r="AL23" s="17">
        <v>0</v>
      </c>
      <c r="AM23" s="17">
        <v>0</v>
      </c>
      <c r="AN23" s="17">
        <v>1</v>
      </c>
      <c r="AO23" s="17">
        <v>0</v>
      </c>
      <c r="AP23" s="17">
        <v>0</v>
      </c>
      <c r="AQ23" s="17">
        <v>2</v>
      </c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s="4" customFormat="1" ht="15" customHeight="1" x14ac:dyDescent="0.25">
      <c r="A24" s="1"/>
      <c r="B24" s="15" t="s">
        <v>156</v>
      </c>
      <c r="C24" s="16"/>
      <c r="D24" s="14"/>
      <c r="E24" s="16"/>
      <c r="F24" s="13"/>
      <c r="G24" s="13"/>
      <c r="H24" s="13"/>
      <c r="I24" s="13"/>
      <c r="J24" s="13"/>
      <c r="K24" s="13"/>
      <c r="L24" s="13"/>
      <c r="M24" s="13"/>
      <c r="N24" s="68"/>
      <c r="O24" s="23"/>
      <c r="P24" s="21"/>
      <c r="Q24" s="19"/>
      <c r="R24" s="69"/>
      <c r="S24" s="70"/>
      <c r="T24" s="23"/>
      <c r="U24" s="16"/>
      <c r="V24" s="13"/>
      <c r="W24" s="13" t="s">
        <v>155</v>
      </c>
      <c r="X24" s="13"/>
      <c r="Y24" s="13"/>
      <c r="Z24" s="14"/>
      <c r="AA24" s="23"/>
      <c r="AB24" s="71"/>
      <c r="AC24" s="72"/>
      <c r="AD24" s="69"/>
      <c r="AE24" s="70"/>
      <c r="AF24" s="23"/>
      <c r="AG24" s="73">
        <v>0.222</v>
      </c>
      <c r="AH24" s="74">
        <v>0</v>
      </c>
      <c r="AI24" s="74">
        <v>1</v>
      </c>
      <c r="AJ24" s="106">
        <v>0</v>
      </c>
      <c r="AK24" s="23"/>
      <c r="AL24" s="16"/>
      <c r="AM24" s="13"/>
      <c r="AN24" s="13"/>
      <c r="AO24" s="13"/>
      <c r="AP24" s="13"/>
      <c r="AQ24" s="14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25" t="s">
        <v>2</v>
      </c>
      <c r="C25" s="28"/>
      <c r="D25" s="33">
        <v>680.66666666666674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34"/>
      <c r="P25" s="23"/>
      <c r="Q25" s="23"/>
      <c r="R25" s="23"/>
      <c r="S25" s="23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23"/>
      <c r="AG25" s="34"/>
      <c r="AH25" s="34"/>
      <c r="AI25" s="34"/>
      <c r="AJ25" s="34"/>
      <c r="AK25" s="23"/>
      <c r="AL25" s="34"/>
      <c r="AM25" s="34"/>
      <c r="AN25" s="34"/>
      <c r="AO25" s="34"/>
      <c r="AP25" s="34"/>
      <c r="AQ25" s="34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s="4" customFormat="1" ht="15" customHeight="1" x14ac:dyDescent="0.25">
      <c r="A26" s="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9"/>
      <c r="P26" s="29"/>
      <c r="Q26" s="29"/>
      <c r="R26" s="29"/>
      <c r="S26" s="29"/>
      <c r="T26" s="29"/>
      <c r="U26" s="34"/>
      <c r="V26" s="37"/>
      <c r="W26" s="34"/>
      <c r="X26" s="34"/>
      <c r="Y26" s="34"/>
      <c r="Z26" s="34"/>
      <c r="AA26" s="34"/>
      <c r="AB26" s="34"/>
      <c r="AC26" s="34"/>
      <c r="AD26" s="34"/>
      <c r="AE26" s="34"/>
      <c r="AF26" s="23"/>
      <c r="AG26" s="34"/>
      <c r="AH26" s="34"/>
      <c r="AI26" s="34"/>
      <c r="AJ26" s="34"/>
      <c r="AK26" s="23"/>
      <c r="AL26" s="34"/>
      <c r="AM26" s="34"/>
      <c r="AN26" s="34"/>
      <c r="AO26" s="34"/>
      <c r="AP26" s="34"/>
      <c r="AQ26" s="34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21" t="s">
        <v>24</v>
      </c>
      <c r="C27" s="39"/>
      <c r="D27" s="39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16</v>
      </c>
      <c r="J27" s="34"/>
      <c r="K27" s="17" t="s">
        <v>26</v>
      </c>
      <c r="L27" s="17" t="s">
        <v>27</v>
      </c>
      <c r="M27" s="17" t="s">
        <v>28</v>
      </c>
      <c r="N27" s="17" t="s">
        <v>21</v>
      </c>
      <c r="O27" s="23"/>
      <c r="P27" s="40" t="s">
        <v>29</v>
      </c>
      <c r="Q27" s="11"/>
      <c r="R27" s="11"/>
      <c r="S27" s="11"/>
      <c r="T27" s="41"/>
      <c r="U27" s="41"/>
      <c r="V27" s="41"/>
      <c r="W27" s="41"/>
      <c r="X27" s="41"/>
      <c r="Y27" s="11"/>
      <c r="Z27" s="11"/>
      <c r="AA27" s="11"/>
      <c r="AB27" s="41"/>
      <c r="AC27" s="41"/>
      <c r="AD27" s="11"/>
      <c r="AE27" s="42"/>
      <c r="AF27" s="23"/>
      <c r="AG27" s="40" t="s">
        <v>289</v>
      </c>
      <c r="AH27" s="11"/>
      <c r="AI27" s="41"/>
      <c r="AJ27" s="42"/>
      <c r="AK27" s="23"/>
      <c r="AL27" s="9" t="s">
        <v>56</v>
      </c>
      <c r="AM27" s="11"/>
      <c r="AN27" s="11"/>
      <c r="AO27" s="11"/>
      <c r="AP27" s="11"/>
      <c r="AQ27" s="42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40" t="s">
        <v>12</v>
      </c>
      <c r="C28" s="11"/>
      <c r="D28" s="42"/>
      <c r="E28" s="24">
        <v>277</v>
      </c>
      <c r="F28" s="24">
        <v>15</v>
      </c>
      <c r="G28" s="24">
        <v>200</v>
      </c>
      <c r="H28" s="24">
        <v>96</v>
      </c>
      <c r="I28" s="24">
        <v>972</v>
      </c>
      <c r="J28" s="34"/>
      <c r="K28" s="43">
        <v>0.776173285198556</v>
      </c>
      <c r="L28" s="43">
        <v>0.34657039711191334</v>
      </c>
      <c r="M28" s="43">
        <v>3.5090252707581229</v>
      </c>
      <c r="N28" s="31">
        <v>0.52300000000000002</v>
      </c>
      <c r="O28" s="23">
        <v>3266.1478224599186</v>
      </c>
      <c r="P28" s="151" t="s">
        <v>9</v>
      </c>
      <c r="Q28" s="212"/>
      <c r="R28" s="152" t="s">
        <v>90</v>
      </c>
      <c r="S28" s="152"/>
      <c r="T28" s="152"/>
      <c r="U28" s="152"/>
      <c r="V28" s="152"/>
      <c r="W28" s="166"/>
      <c r="X28" s="167"/>
      <c r="Y28" s="168"/>
      <c r="Z28" s="169"/>
      <c r="AA28" s="167" t="s">
        <v>57</v>
      </c>
      <c r="AB28" s="152"/>
      <c r="AC28" s="170" t="s">
        <v>94</v>
      </c>
      <c r="AD28" s="171"/>
      <c r="AE28" s="153"/>
      <c r="AF28" s="23"/>
      <c r="AG28" s="196">
        <v>6130</v>
      </c>
      <c r="AH28" s="183" t="s">
        <v>286</v>
      </c>
      <c r="AI28" s="184"/>
      <c r="AJ28" s="153"/>
      <c r="AK28" s="23"/>
      <c r="AL28" s="151"/>
      <c r="AM28" s="168"/>
      <c r="AN28" s="152"/>
      <c r="AO28" s="152"/>
      <c r="AP28" s="152"/>
      <c r="AQ28" s="153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44" t="s">
        <v>14</v>
      </c>
      <c r="C29" s="45"/>
      <c r="D29" s="46"/>
      <c r="E29" s="24">
        <v>53</v>
      </c>
      <c r="F29" s="24">
        <v>0</v>
      </c>
      <c r="G29" s="24">
        <v>31</v>
      </c>
      <c r="H29" s="24">
        <v>5</v>
      </c>
      <c r="I29" s="24">
        <v>154</v>
      </c>
      <c r="J29" s="34"/>
      <c r="K29" s="43">
        <v>0.58490566037735847</v>
      </c>
      <c r="L29" s="43">
        <v>9.4339622641509441E-2</v>
      </c>
      <c r="M29" s="43">
        <v>2.9056603773584904</v>
      </c>
      <c r="N29" s="31">
        <v>0.43874643874643876</v>
      </c>
      <c r="O29" s="23">
        <v>1534</v>
      </c>
      <c r="P29" s="182" t="s">
        <v>50</v>
      </c>
      <c r="Q29" s="213"/>
      <c r="R29" s="172" t="s">
        <v>91</v>
      </c>
      <c r="S29" s="172"/>
      <c r="T29" s="172"/>
      <c r="U29" s="172"/>
      <c r="V29" s="172"/>
      <c r="W29" s="173"/>
      <c r="X29" s="173"/>
      <c r="Y29" s="169"/>
      <c r="Z29" s="169"/>
      <c r="AA29" s="77" t="s">
        <v>93</v>
      </c>
      <c r="AB29" s="172"/>
      <c r="AC29" s="174" t="s">
        <v>95</v>
      </c>
      <c r="AD29" s="77"/>
      <c r="AE29" s="175"/>
      <c r="AF29" s="23"/>
      <c r="AG29" s="196">
        <v>5614</v>
      </c>
      <c r="AH29" s="184" t="s">
        <v>287</v>
      </c>
      <c r="AI29" s="172"/>
      <c r="AJ29" s="175"/>
      <c r="AK29" s="23"/>
      <c r="AL29" s="182"/>
      <c r="AM29" s="169"/>
      <c r="AN29" s="172"/>
      <c r="AO29" s="172"/>
      <c r="AP29" s="172"/>
      <c r="AQ29" s="175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47" t="s">
        <v>15</v>
      </c>
      <c r="C30" s="48"/>
      <c r="D30" s="49"/>
      <c r="E30" s="30">
        <v>13</v>
      </c>
      <c r="F30" s="30">
        <v>0</v>
      </c>
      <c r="G30" s="30">
        <v>15</v>
      </c>
      <c r="H30" s="30">
        <v>2</v>
      </c>
      <c r="I30" s="30">
        <v>61</v>
      </c>
      <c r="J30" s="34"/>
      <c r="K30" s="50">
        <v>1.1538461538461537</v>
      </c>
      <c r="L30" s="50">
        <v>0.15384615384615385</v>
      </c>
      <c r="M30" s="50">
        <v>4.6923076923076925</v>
      </c>
      <c r="N30" s="51">
        <v>0.58653846153846156</v>
      </c>
      <c r="O30" s="23"/>
      <c r="P30" s="182" t="s">
        <v>51</v>
      </c>
      <c r="Q30" s="213"/>
      <c r="R30" s="172" t="s">
        <v>92</v>
      </c>
      <c r="S30" s="172"/>
      <c r="T30" s="172"/>
      <c r="U30" s="172"/>
      <c r="V30" s="172"/>
      <c r="W30" s="173"/>
      <c r="X30" s="173"/>
      <c r="Y30" s="169"/>
      <c r="Z30" s="169"/>
      <c r="AA30" s="77" t="s">
        <v>135</v>
      </c>
      <c r="AB30" s="172"/>
      <c r="AC30" s="174" t="s">
        <v>96</v>
      </c>
      <c r="AD30" s="77"/>
      <c r="AE30" s="175"/>
      <c r="AF30" s="23"/>
      <c r="AG30" s="196">
        <v>5132</v>
      </c>
      <c r="AH30" s="173" t="s">
        <v>288</v>
      </c>
      <c r="AI30" s="172"/>
      <c r="AJ30" s="175"/>
      <c r="AK30" s="23"/>
      <c r="AL30" s="182"/>
      <c r="AM30" s="169"/>
      <c r="AN30" s="172"/>
      <c r="AO30" s="172"/>
      <c r="AP30" s="172"/>
      <c r="AQ30" s="175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5" customHeight="1" x14ac:dyDescent="0.25">
      <c r="A31" s="2"/>
      <c r="B31" s="52" t="s">
        <v>25</v>
      </c>
      <c r="C31" s="53"/>
      <c r="D31" s="54"/>
      <c r="E31" s="17">
        <v>343</v>
      </c>
      <c r="F31" s="17">
        <v>15</v>
      </c>
      <c r="G31" s="17">
        <v>246</v>
      </c>
      <c r="H31" s="17">
        <v>103</v>
      </c>
      <c r="I31" s="17">
        <v>1187</v>
      </c>
      <c r="J31" s="34"/>
      <c r="K31" s="55">
        <v>0.76093294460641403</v>
      </c>
      <c r="L31" s="55">
        <v>0.30029154518950435</v>
      </c>
      <c r="M31" s="55">
        <v>3.4606413994169096</v>
      </c>
      <c r="N31" s="32">
        <v>0.51296456352636133</v>
      </c>
      <c r="O31" s="23">
        <v>4800.1478224599186</v>
      </c>
      <c r="P31" s="187" t="s">
        <v>10</v>
      </c>
      <c r="Q31" s="214"/>
      <c r="R31" s="176" t="s">
        <v>92</v>
      </c>
      <c r="S31" s="176"/>
      <c r="T31" s="176"/>
      <c r="U31" s="176"/>
      <c r="V31" s="176"/>
      <c r="W31" s="177"/>
      <c r="X31" s="177"/>
      <c r="Y31" s="178"/>
      <c r="Z31" s="178"/>
      <c r="AA31" s="179" t="s">
        <v>135</v>
      </c>
      <c r="AB31" s="176"/>
      <c r="AC31" s="180" t="s">
        <v>96</v>
      </c>
      <c r="AD31" s="179"/>
      <c r="AE31" s="181"/>
      <c r="AF31" s="23"/>
      <c r="AG31" s="122"/>
      <c r="AH31" s="177"/>
      <c r="AI31" s="186"/>
      <c r="AJ31" s="181"/>
      <c r="AK31" s="23"/>
      <c r="AL31" s="187"/>
      <c r="AM31" s="178"/>
      <c r="AN31" s="176"/>
      <c r="AO31" s="176"/>
      <c r="AP31" s="176"/>
      <c r="AQ31" s="181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ht="15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4"/>
      <c r="K32" s="36"/>
      <c r="L32" s="36"/>
      <c r="M32" s="36"/>
      <c r="N32" s="35"/>
      <c r="O32" s="23"/>
      <c r="P32" s="34"/>
      <c r="Q32" s="37"/>
      <c r="R32" s="23"/>
      <c r="S32" s="34"/>
      <c r="T32" s="23"/>
      <c r="U32" s="23"/>
      <c r="V32" s="37"/>
      <c r="W32" s="34"/>
      <c r="X32" s="34"/>
      <c r="Y32" s="23"/>
      <c r="Z32" s="23"/>
      <c r="AA32" s="23"/>
      <c r="AB32" s="23"/>
      <c r="AC32" s="34"/>
      <c r="AD32" s="23"/>
      <c r="AE32" s="23"/>
      <c r="AF32" s="23"/>
      <c r="AG32" s="23"/>
      <c r="AH32" s="56"/>
      <c r="AI32" s="34"/>
      <c r="AJ32" s="34"/>
      <c r="AK32" s="23"/>
      <c r="AL32" s="34"/>
      <c r="AM32" s="34"/>
      <c r="AN32" s="34"/>
      <c r="AO32" s="34"/>
      <c r="AP32" s="34"/>
      <c r="AQ32" s="34"/>
      <c r="AR32" s="38"/>
      <c r="AS32" s="38"/>
      <c r="AT32" s="38"/>
      <c r="AU32" s="38"/>
      <c r="AV32" s="38"/>
      <c r="AW32" s="38"/>
      <c r="AX32" s="38"/>
      <c r="AY32" s="38"/>
      <c r="AZ32" s="38"/>
      <c r="BA32" s="38"/>
    </row>
    <row r="33" spans="1:53" ht="15" customHeight="1" x14ac:dyDescent="0.25">
      <c r="A33" s="2"/>
      <c r="B33" s="37" t="s">
        <v>58</v>
      </c>
      <c r="C33" s="34"/>
      <c r="D33" s="37" t="s">
        <v>85</v>
      </c>
      <c r="E33" s="34"/>
      <c r="F33" s="34"/>
      <c r="G33" s="34"/>
      <c r="H33" s="34"/>
      <c r="I33" s="34"/>
      <c r="J33" s="34"/>
      <c r="K33" s="34"/>
      <c r="L33" s="34" t="s">
        <v>87</v>
      </c>
      <c r="M33" s="34"/>
      <c r="N33" s="35"/>
      <c r="O33" s="23"/>
      <c r="P33" s="23"/>
      <c r="Q33" s="23"/>
      <c r="R33" s="23"/>
      <c r="S33" s="34" t="s">
        <v>86</v>
      </c>
      <c r="T33" s="23"/>
      <c r="U33" s="34"/>
      <c r="V33" s="37"/>
      <c r="W33" s="34"/>
      <c r="X33" s="34"/>
      <c r="Y33" s="23"/>
      <c r="Z33" s="34" t="s">
        <v>88</v>
      </c>
      <c r="AA33" s="23"/>
      <c r="AB33" s="23"/>
      <c r="AC33" s="23"/>
      <c r="AD33" s="23"/>
      <c r="AE33" s="23"/>
      <c r="AF33" s="23"/>
      <c r="AG33" s="37" t="s">
        <v>89</v>
      </c>
      <c r="AH33" s="56"/>
      <c r="AI33" s="34"/>
      <c r="AJ33" s="57" t="s">
        <v>153</v>
      </c>
      <c r="AK33" s="23"/>
      <c r="AL33" s="34"/>
      <c r="AM33" s="34"/>
      <c r="AN33" s="34"/>
      <c r="AO33" s="34"/>
      <c r="AP33" s="34"/>
      <c r="AQ33" s="34"/>
      <c r="AR33" s="38"/>
      <c r="AS33" s="38"/>
      <c r="AT33" s="38"/>
      <c r="AU33" s="38"/>
      <c r="AV33" s="38"/>
      <c r="AW33" s="38"/>
      <c r="AX33" s="38"/>
      <c r="AY33" s="38"/>
      <c r="AZ33" s="38"/>
      <c r="BA33" s="38"/>
    </row>
    <row r="34" spans="1:53" ht="15" customHeight="1" x14ac:dyDescent="0.25">
      <c r="A34" s="2"/>
      <c r="B34" s="37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7"/>
      <c r="O34" s="23"/>
      <c r="P34" s="23"/>
      <c r="Q34" s="23"/>
      <c r="R34" s="23"/>
      <c r="S34" s="23"/>
      <c r="T34" s="23"/>
      <c r="U34" s="34"/>
      <c r="V34" s="37"/>
      <c r="W34" s="34"/>
      <c r="X34" s="34"/>
      <c r="Y34" s="23"/>
      <c r="Z34" s="23"/>
      <c r="AA34" s="23"/>
      <c r="AB34" s="23"/>
      <c r="AC34" s="23"/>
      <c r="AD34" s="23"/>
      <c r="AE34" s="23"/>
      <c r="AF34" s="23"/>
      <c r="AG34" s="37"/>
      <c r="AH34" s="34"/>
      <c r="AI34" s="34"/>
      <c r="AJ34" s="34"/>
      <c r="AK34" s="23"/>
      <c r="AL34" s="34"/>
      <c r="AM34" s="34"/>
      <c r="AN34" s="34"/>
      <c r="AO34" s="34"/>
      <c r="AP34" s="34"/>
      <c r="AQ34" s="34"/>
      <c r="AR34" s="38"/>
      <c r="AS34" s="38"/>
      <c r="AT34" s="38"/>
      <c r="AU34" s="38"/>
      <c r="AV34" s="38"/>
      <c r="AW34" s="38"/>
      <c r="AX34" s="38"/>
      <c r="AY34" s="38"/>
      <c r="AZ34" s="38"/>
      <c r="BA34" s="38"/>
    </row>
    <row r="35" spans="1:53" ht="14.25" x14ac:dyDescent="0.2">
      <c r="A35" s="2"/>
      <c r="B35" s="188" t="s">
        <v>157</v>
      </c>
      <c r="C35" s="189"/>
      <c r="D35" s="189"/>
      <c r="E35" s="189"/>
      <c r="F35" s="189" t="s">
        <v>158</v>
      </c>
      <c r="G35" s="189" t="s">
        <v>3</v>
      </c>
      <c r="H35" s="189" t="s">
        <v>5</v>
      </c>
      <c r="I35" s="189" t="s">
        <v>6</v>
      </c>
      <c r="J35" s="189" t="s">
        <v>159</v>
      </c>
      <c r="K35" s="114" t="s">
        <v>16</v>
      </c>
      <c r="L35" s="34"/>
      <c r="M35" s="190" t="s">
        <v>160</v>
      </c>
      <c r="N35" s="191"/>
      <c r="O35" s="191"/>
      <c r="P35" s="189" t="s">
        <v>3</v>
      </c>
      <c r="Q35" s="189" t="s">
        <v>5</v>
      </c>
      <c r="R35" s="189" t="s">
        <v>6</v>
      </c>
      <c r="S35" s="189" t="s">
        <v>159</v>
      </c>
      <c r="T35" s="191"/>
      <c r="U35" s="114" t="s">
        <v>16</v>
      </c>
      <c r="V35" s="34"/>
      <c r="W35" s="190" t="s">
        <v>161</v>
      </c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2"/>
      <c r="AI35" s="193"/>
      <c r="AJ35" s="194"/>
      <c r="AK35" s="194"/>
      <c r="AL35" s="194"/>
      <c r="AM35" s="191"/>
      <c r="AN35" s="191"/>
      <c r="AO35" s="191"/>
      <c r="AP35" s="191"/>
      <c r="AQ35" s="195"/>
      <c r="AR35" s="23"/>
      <c r="AS35" s="23"/>
    </row>
    <row r="36" spans="1:53" ht="15" customHeight="1" x14ac:dyDescent="0.2">
      <c r="A36" s="2"/>
      <c r="B36" s="196">
        <v>1996</v>
      </c>
      <c r="C36" s="77" t="s">
        <v>60</v>
      </c>
      <c r="D36" s="172" t="s">
        <v>78</v>
      </c>
      <c r="E36" s="77"/>
      <c r="F36" s="77">
        <v>20</v>
      </c>
      <c r="G36" s="77">
        <v>3</v>
      </c>
      <c r="H36" s="197">
        <f>PRODUCT((F7+G7)/E7)</f>
        <v>0</v>
      </c>
      <c r="I36" s="197">
        <f>PRODUCT(H7/E7)</f>
        <v>0</v>
      </c>
      <c r="J36" s="197">
        <f>PRODUCT(F7+G7+H7)/E7</f>
        <v>0</v>
      </c>
      <c r="K36" s="198">
        <f>PRODUCT(I7/E7)</f>
        <v>0.66666666666666663</v>
      </c>
      <c r="L36" s="37"/>
      <c r="M36" s="185" t="s">
        <v>171</v>
      </c>
      <c r="N36" s="77"/>
      <c r="O36" s="77">
        <v>20</v>
      </c>
      <c r="P36" s="215" t="s">
        <v>217</v>
      </c>
      <c r="Q36" s="77"/>
      <c r="R36" s="197"/>
      <c r="S36" s="197"/>
      <c r="T36" s="197"/>
      <c r="U36" s="198" t="s">
        <v>229</v>
      </c>
      <c r="V36" s="37"/>
      <c r="W36" s="185" t="s">
        <v>163</v>
      </c>
      <c r="X36" s="173"/>
      <c r="Y36" s="172"/>
      <c r="Z36" s="172"/>
      <c r="AA36" s="172"/>
      <c r="AB36" s="172"/>
      <c r="AC36" s="172"/>
      <c r="AD36" s="172"/>
      <c r="AE36" s="172"/>
      <c r="AF36" s="172"/>
      <c r="AG36" s="169"/>
      <c r="AH36" s="199"/>
      <c r="AI36" s="183"/>
      <c r="AJ36" s="183"/>
      <c r="AK36" s="172"/>
      <c r="AL36" s="172"/>
      <c r="AM36" s="172"/>
      <c r="AN36" s="172"/>
      <c r="AO36" s="172"/>
      <c r="AP36" s="172"/>
      <c r="AQ36" s="175"/>
      <c r="AR36" s="23"/>
      <c r="AS36" s="23"/>
    </row>
    <row r="37" spans="1:53" ht="15" customHeight="1" x14ac:dyDescent="0.2">
      <c r="A37" s="2"/>
      <c r="B37" s="196">
        <v>1997</v>
      </c>
      <c r="C37" s="77" t="s">
        <v>60</v>
      </c>
      <c r="D37" s="172" t="s">
        <v>78</v>
      </c>
      <c r="E37" s="77"/>
      <c r="F37" s="77">
        <v>21</v>
      </c>
      <c r="G37" s="77">
        <v>20</v>
      </c>
      <c r="H37" s="197">
        <f t="shared" ref="H37:H47" si="0">PRODUCT((F8+G8)/E8)</f>
        <v>0.45</v>
      </c>
      <c r="I37" s="197">
        <f t="shared" ref="I37:I47" si="1">PRODUCT(H8/E8)</f>
        <v>0.1</v>
      </c>
      <c r="J37" s="197">
        <f t="shared" ref="J37:J47" si="2">PRODUCT(F8+G8+H8)/E8</f>
        <v>0.55000000000000004</v>
      </c>
      <c r="K37" s="198">
        <f t="shared" ref="K37:K47" si="3">PRODUCT(I8/E8)</f>
        <v>2.0499999999999998</v>
      </c>
      <c r="L37" s="37"/>
      <c r="M37" s="185" t="s">
        <v>172</v>
      </c>
      <c r="N37" s="77"/>
      <c r="O37" s="77">
        <v>20</v>
      </c>
      <c r="P37" s="215" t="s">
        <v>218</v>
      </c>
      <c r="Q37" s="215" t="s">
        <v>240</v>
      </c>
      <c r="R37" s="215" t="s">
        <v>195</v>
      </c>
      <c r="S37" s="215" t="s">
        <v>206</v>
      </c>
      <c r="T37" s="197"/>
      <c r="U37" s="198" t="s">
        <v>230</v>
      </c>
      <c r="V37" s="37"/>
      <c r="W37" s="200" t="s">
        <v>165</v>
      </c>
      <c r="X37" s="173"/>
      <c r="Y37" s="173" t="s">
        <v>181</v>
      </c>
      <c r="Z37" s="201"/>
      <c r="AA37" s="201"/>
      <c r="AB37" s="201"/>
      <c r="AC37" s="201"/>
      <c r="AD37" s="201"/>
      <c r="AE37" s="201"/>
      <c r="AF37" s="201"/>
      <c r="AG37" s="202" t="s">
        <v>182</v>
      </c>
      <c r="AH37" s="175"/>
      <c r="AI37" s="172"/>
      <c r="AJ37" s="172"/>
      <c r="AK37" s="172"/>
      <c r="AL37" s="172"/>
      <c r="AM37" s="172"/>
      <c r="AN37" s="172"/>
      <c r="AO37" s="172"/>
      <c r="AP37" s="172"/>
      <c r="AQ37" s="175"/>
      <c r="AR37" s="23"/>
      <c r="AS37" s="23"/>
    </row>
    <row r="38" spans="1:53" ht="15" customHeight="1" x14ac:dyDescent="0.2">
      <c r="A38" s="2"/>
      <c r="B38" s="196">
        <v>1998</v>
      </c>
      <c r="C38" s="77" t="s">
        <v>64</v>
      </c>
      <c r="D38" s="172" t="s">
        <v>78</v>
      </c>
      <c r="E38" s="77"/>
      <c r="F38" s="77">
        <v>22</v>
      </c>
      <c r="G38" s="77">
        <v>28</v>
      </c>
      <c r="H38" s="197">
        <f t="shared" si="0"/>
        <v>1.1071428571428572</v>
      </c>
      <c r="I38" s="197">
        <f t="shared" si="1"/>
        <v>0.2857142857142857</v>
      </c>
      <c r="J38" s="197">
        <f t="shared" si="2"/>
        <v>1.3928571428571428</v>
      </c>
      <c r="K38" s="198">
        <f t="shared" si="3"/>
        <v>3.6071428571428572</v>
      </c>
      <c r="L38" s="37"/>
      <c r="M38" s="185" t="s">
        <v>173</v>
      </c>
      <c r="N38" s="77"/>
      <c r="O38" s="77">
        <v>21</v>
      </c>
      <c r="P38" s="215" t="s">
        <v>219</v>
      </c>
      <c r="Q38" s="215" t="s">
        <v>241</v>
      </c>
      <c r="R38" s="215" t="s">
        <v>196</v>
      </c>
      <c r="S38" s="215" t="s">
        <v>207</v>
      </c>
      <c r="T38" s="197"/>
      <c r="U38" s="198" t="s">
        <v>202</v>
      </c>
      <c r="V38" s="37"/>
      <c r="W38" s="200"/>
      <c r="X38" s="173"/>
      <c r="Y38" s="173"/>
      <c r="Z38" s="172"/>
      <c r="AA38" s="172"/>
      <c r="AB38" s="172"/>
      <c r="AC38" s="173"/>
      <c r="AD38" s="172"/>
      <c r="AE38" s="172"/>
      <c r="AF38" s="172"/>
      <c r="AG38" s="173"/>
      <c r="AH38" s="175"/>
      <c r="AI38" s="172"/>
      <c r="AJ38" s="172"/>
      <c r="AK38" s="172"/>
      <c r="AL38" s="172"/>
      <c r="AM38" s="173"/>
      <c r="AN38" s="172"/>
      <c r="AO38" s="172"/>
      <c r="AP38" s="172"/>
      <c r="AQ38" s="175"/>
      <c r="AR38" s="23"/>
      <c r="AS38" s="23"/>
    </row>
    <row r="39" spans="1:53" ht="15" customHeight="1" x14ac:dyDescent="0.2">
      <c r="A39" s="2"/>
      <c r="B39" s="196">
        <v>1999</v>
      </c>
      <c r="C39" s="77" t="s">
        <v>79</v>
      </c>
      <c r="D39" s="172" t="s">
        <v>78</v>
      </c>
      <c r="E39" s="77"/>
      <c r="F39" s="77">
        <v>23</v>
      </c>
      <c r="G39" s="77">
        <v>12</v>
      </c>
      <c r="H39" s="197">
        <f t="shared" si="0"/>
        <v>0.25</v>
      </c>
      <c r="I39" s="197">
        <f t="shared" si="1"/>
        <v>0.41666666666666669</v>
      </c>
      <c r="J39" s="197">
        <f t="shared" si="2"/>
        <v>0.66666666666666663</v>
      </c>
      <c r="K39" s="198">
        <f t="shared" si="3"/>
        <v>3.6666666666666665</v>
      </c>
      <c r="L39" s="37"/>
      <c r="M39" s="185" t="s">
        <v>174</v>
      </c>
      <c r="N39" s="77"/>
      <c r="O39" s="77"/>
      <c r="P39" s="215" t="s">
        <v>220</v>
      </c>
      <c r="Q39" s="215" t="s">
        <v>242</v>
      </c>
      <c r="R39" s="215" t="s">
        <v>197</v>
      </c>
      <c r="S39" s="215" t="s">
        <v>208</v>
      </c>
      <c r="T39" s="197"/>
      <c r="U39" s="198" t="s">
        <v>231</v>
      </c>
      <c r="V39" s="37"/>
      <c r="W39" s="200" t="s">
        <v>166</v>
      </c>
      <c r="X39" s="173"/>
      <c r="Y39" s="173"/>
      <c r="Z39" s="172"/>
      <c r="AA39" s="172"/>
      <c r="AB39" s="172"/>
      <c r="AC39" s="173"/>
      <c r="AD39" s="172"/>
      <c r="AE39" s="172"/>
      <c r="AF39" s="172"/>
      <c r="AG39" s="173"/>
      <c r="AH39" s="175"/>
      <c r="AI39" s="172"/>
      <c r="AJ39" s="172"/>
      <c r="AK39" s="172"/>
      <c r="AL39" s="172"/>
      <c r="AM39" s="173"/>
      <c r="AN39" s="172"/>
      <c r="AO39" s="172"/>
      <c r="AP39" s="172"/>
      <c r="AQ39" s="175"/>
      <c r="AR39" s="23"/>
      <c r="AS39" s="23"/>
    </row>
    <row r="40" spans="1:53" ht="15" customHeight="1" x14ac:dyDescent="0.2">
      <c r="A40" s="2"/>
      <c r="B40" s="196">
        <v>2000</v>
      </c>
      <c r="C40" s="77" t="s">
        <v>64</v>
      </c>
      <c r="D40" s="172" t="s">
        <v>78</v>
      </c>
      <c r="E40" s="77"/>
      <c r="F40" s="77">
        <v>24</v>
      </c>
      <c r="G40" s="77">
        <v>26</v>
      </c>
      <c r="H40" s="197">
        <f t="shared" si="0"/>
        <v>0.80769230769230771</v>
      </c>
      <c r="I40" s="216">
        <f t="shared" si="1"/>
        <v>0.53846153846153844</v>
      </c>
      <c r="J40" s="197">
        <f t="shared" si="2"/>
        <v>1.3461538461538463</v>
      </c>
      <c r="K40" s="198">
        <f t="shared" si="3"/>
        <v>3.3846153846153846</v>
      </c>
      <c r="L40" s="37"/>
      <c r="M40" s="185" t="s">
        <v>175</v>
      </c>
      <c r="N40" s="77"/>
      <c r="O40" s="77"/>
      <c r="P40" s="215" t="s">
        <v>221</v>
      </c>
      <c r="Q40" s="215" t="s">
        <v>243</v>
      </c>
      <c r="R40" s="215" t="s">
        <v>198</v>
      </c>
      <c r="S40" s="215" t="s">
        <v>209</v>
      </c>
      <c r="T40" s="197"/>
      <c r="U40" s="198" t="s">
        <v>232</v>
      </c>
      <c r="V40" s="37"/>
      <c r="W40" s="200" t="s">
        <v>165</v>
      </c>
      <c r="X40" s="172"/>
      <c r="Y40" s="201" t="s">
        <v>183</v>
      </c>
      <c r="Z40" s="201"/>
      <c r="AA40" s="201"/>
      <c r="AB40" s="201"/>
      <c r="AC40" s="201"/>
      <c r="AD40" s="201"/>
      <c r="AE40" s="201"/>
      <c r="AF40" s="201"/>
      <c r="AG40" s="201" t="s">
        <v>184</v>
      </c>
      <c r="AH40" s="198">
        <v>0.74626865671641796</v>
      </c>
      <c r="AI40" s="172"/>
      <c r="AJ40" s="172"/>
      <c r="AK40" s="172"/>
      <c r="AL40" s="172"/>
      <c r="AM40" s="173"/>
      <c r="AN40" s="172"/>
      <c r="AO40" s="172"/>
      <c r="AP40" s="172"/>
      <c r="AQ40" s="175"/>
      <c r="AR40" s="23"/>
      <c r="AS40" s="23"/>
    </row>
    <row r="41" spans="1:53" ht="15" customHeight="1" x14ac:dyDescent="0.2">
      <c r="A41" s="2"/>
      <c r="B41" s="196">
        <v>2001</v>
      </c>
      <c r="C41" s="77" t="s">
        <v>65</v>
      </c>
      <c r="D41" s="172" t="s">
        <v>80</v>
      </c>
      <c r="E41" s="77"/>
      <c r="F41" s="77">
        <v>25</v>
      </c>
      <c r="G41" s="77">
        <v>28</v>
      </c>
      <c r="H41" s="197">
        <f t="shared" si="0"/>
        <v>0.5</v>
      </c>
      <c r="I41" s="197">
        <f t="shared" si="1"/>
        <v>0.5</v>
      </c>
      <c r="J41" s="197">
        <f t="shared" si="2"/>
        <v>1</v>
      </c>
      <c r="K41" s="198">
        <f t="shared" si="3"/>
        <v>3.3214285714285716</v>
      </c>
      <c r="L41" s="37"/>
      <c r="M41" s="185" t="s">
        <v>176</v>
      </c>
      <c r="N41" s="77"/>
      <c r="O41" s="77"/>
      <c r="P41" s="215" t="s">
        <v>222</v>
      </c>
      <c r="Q41" s="215" t="s">
        <v>223</v>
      </c>
      <c r="R41" s="215" t="s">
        <v>199</v>
      </c>
      <c r="S41" s="215" t="s">
        <v>210</v>
      </c>
      <c r="T41" s="197"/>
      <c r="U41" s="198" t="s">
        <v>233</v>
      </c>
      <c r="V41" s="37"/>
      <c r="W41" s="200"/>
      <c r="X41" s="173"/>
      <c r="Y41" s="173"/>
      <c r="Z41" s="172"/>
      <c r="AA41" s="172"/>
      <c r="AB41" s="172"/>
      <c r="AC41" s="173"/>
      <c r="AD41" s="172"/>
      <c r="AE41" s="172"/>
      <c r="AF41" s="172"/>
      <c r="AG41" s="173"/>
      <c r="AH41" s="175"/>
      <c r="AI41" s="172"/>
      <c r="AJ41" s="172"/>
      <c r="AK41" s="172"/>
      <c r="AL41" s="172"/>
      <c r="AM41" s="173"/>
      <c r="AN41" s="172"/>
      <c r="AO41" s="172"/>
      <c r="AP41" s="172"/>
      <c r="AQ41" s="175"/>
      <c r="AR41" s="23"/>
      <c r="AS41" s="23"/>
    </row>
    <row r="42" spans="1:53" ht="15" customHeight="1" x14ac:dyDescent="0.2">
      <c r="A42" s="2"/>
      <c r="B42" s="196">
        <v>2002</v>
      </c>
      <c r="C42" s="77" t="s">
        <v>77</v>
      </c>
      <c r="D42" s="172" t="s">
        <v>80</v>
      </c>
      <c r="E42" s="77"/>
      <c r="F42" s="77">
        <v>26</v>
      </c>
      <c r="G42" s="77">
        <v>29</v>
      </c>
      <c r="H42" s="197">
        <f t="shared" si="0"/>
        <v>0.20689655172413793</v>
      </c>
      <c r="I42" s="197">
        <f t="shared" si="1"/>
        <v>0.20689655172413793</v>
      </c>
      <c r="J42" s="197">
        <f t="shared" si="2"/>
        <v>0.41379310344827586</v>
      </c>
      <c r="K42" s="198">
        <f t="shared" si="3"/>
        <v>2.8620689655172415</v>
      </c>
      <c r="L42" s="37"/>
      <c r="M42" s="185" t="s">
        <v>177</v>
      </c>
      <c r="N42" s="77"/>
      <c r="O42" s="77"/>
      <c r="P42" s="215" t="s">
        <v>223</v>
      </c>
      <c r="Q42" s="215" t="s">
        <v>232</v>
      </c>
      <c r="R42" s="215" t="s">
        <v>200</v>
      </c>
      <c r="S42" s="215" t="s">
        <v>211</v>
      </c>
      <c r="T42" s="197"/>
      <c r="U42" s="198" t="s">
        <v>234</v>
      </c>
      <c r="V42" s="37"/>
      <c r="W42" s="200"/>
      <c r="X42" s="173"/>
      <c r="Y42" s="173"/>
      <c r="Z42" s="172"/>
      <c r="AA42" s="172"/>
      <c r="AB42" s="172"/>
      <c r="AC42" s="173"/>
      <c r="AD42" s="172"/>
      <c r="AE42" s="172"/>
      <c r="AF42" s="172"/>
      <c r="AG42" s="173"/>
      <c r="AH42" s="175"/>
      <c r="AI42" s="172"/>
      <c r="AJ42" s="172"/>
      <c r="AK42" s="172"/>
      <c r="AL42" s="172"/>
      <c r="AM42" s="173"/>
      <c r="AN42" s="172"/>
      <c r="AO42" s="172"/>
      <c r="AP42" s="172"/>
      <c r="AQ42" s="175"/>
      <c r="AR42" s="23"/>
      <c r="AS42" s="23"/>
    </row>
    <row r="43" spans="1:53" ht="15" customHeight="1" x14ac:dyDescent="0.2">
      <c r="A43" s="2"/>
      <c r="B43" s="196">
        <v>2003</v>
      </c>
      <c r="C43" s="77" t="s">
        <v>67</v>
      </c>
      <c r="D43" s="172" t="s">
        <v>80</v>
      </c>
      <c r="E43" s="77"/>
      <c r="F43" s="77">
        <v>27</v>
      </c>
      <c r="G43" s="77">
        <v>26</v>
      </c>
      <c r="H43" s="197">
        <f t="shared" si="0"/>
        <v>0.38461538461538464</v>
      </c>
      <c r="I43" s="197">
        <f t="shared" si="1"/>
        <v>0.30769230769230771</v>
      </c>
      <c r="J43" s="197">
        <f t="shared" si="2"/>
        <v>0.69230769230769229</v>
      </c>
      <c r="K43" s="217">
        <f t="shared" si="3"/>
        <v>4.5</v>
      </c>
      <c r="L43" s="37"/>
      <c r="M43" s="185" t="s">
        <v>178</v>
      </c>
      <c r="N43" s="77"/>
      <c r="O43" s="77"/>
      <c r="P43" s="215" t="s">
        <v>224</v>
      </c>
      <c r="Q43" s="215" t="s">
        <v>244</v>
      </c>
      <c r="R43" s="215" t="s">
        <v>201</v>
      </c>
      <c r="S43" s="215" t="s">
        <v>212</v>
      </c>
      <c r="T43" s="197"/>
      <c r="U43" s="198" t="s">
        <v>235</v>
      </c>
      <c r="V43" s="37"/>
      <c r="W43" s="200"/>
      <c r="X43" s="173"/>
      <c r="Y43" s="173"/>
      <c r="Z43" s="172"/>
      <c r="AA43" s="172"/>
      <c r="AB43" s="172"/>
      <c r="AC43" s="173"/>
      <c r="AD43" s="172"/>
      <c r="AE43" s="172"/>
      <c r="AF43" s="172"/>
      <c r="AG43" s="173"/>
      <c r="AH43" s="175"/>
      <c r="AI43" s="172"/>
      <c r="AJ43" s="172"/>
      <c r="AK43" s="172"/>
      <c r="AL43" s="172"/>
      <c r="AM43" s="173"/>
      <c r="AN43" s="172"/>
      <c r="AO43" s="172"/>
      <c r="AP43" s="172"/>
      <c r="AQ43" s="175"/>
      <c r="AR43" s="23"/>
      <c r="AS43" s="23"/>
    </row>
    <row r="44" spans="1:53" ht="15" customHeight="1" x14ac:dyDescent="0.2">
      <c r="A44" s="2"/>
      <c r="B44" s="196">
        <v>2004</v>
      </c>
      <c r="C44" s="77" t="s">
        <v>65</v>
      </c>
      <c r="D44" s="172" t="s">
        <v>80</v>
      </c>
      <c r="E44" s="77"/>
      <c r="F44" s="77">
        <v>28</v>
      </c>
      <c r="G44" s="77">
        <v>28</v>
      </c>
      <c r="H44" s="197">
        <f t="shared" si="0"/>
        <v>0.8571428571428571</v>
      </c>
      <c r="I44" s="197">
        <f t="shared" si="1"/>
        <v>0.5357142857142857</v>
      </c>
      <c r="J44" s="197">
        <f t="shared" si="2"/>
        <v>1.3928571428571428</v>
      </c>
      <c r="K44" s="198">
        <f t="shared" si="3"/>
        <v>4.25</v>
      </c>
      <c r="L44" s="37"/>
      <c r="M44" s="185" t="s">
        <v>179</v>
      </c>
      <c r="N44" s="77"/>
      <c r="O44" s="77"/>
      <c r="P44" s="215" t="s">
        <v>225</v>
      </c>
      <c r="Q44" s="215" t="s">
        <v>245</v>
      </c>
      <c r="R44" s="215" t="s">
        <v>202</v>
      </c>
      <c r="S44" s="215" t="s">
        <v>213</v>
      </c>
      <c r="T44" s="197"/>
      <c r="U44" s="198" t="s">
        <v>236</v>
      </c>
      <c r="V44" s="37"/>
      <c r="W44" s="200"/>
      <c r="X44" s="173"/>
      <c r="Y44" s="173"/>
      <c r="Z44" s="172"/>
      <c r="AA44" s="172"/>
      <c r="AB44" s="172"/>
      <c r="AC44" s="173"/>
      <c r="AD44" s="172"/>
      <c r="AE44" s="172"/>
      <c r="AF44" s="172"/>
      <c r="AG44" s="173"/>
      <c r="AH44" s="175"/>
      <c r="AI44" s="172"/>
      <c r="AJ44" s="172"/>
      <c r="AK44" s="172"/>
      <c r="AL44" s="172"/>
      <c r="AM44" s="173"/>
      <c r="AN44" s="172"/>
      <c r="AO44" s="172"/>
      <c r="AP44" s="172"/>
      <c r="AQ44" s="175"/>
      <c r="AR44" s="23"/>
      <c r="AS44" s="23"/>
    </row>
    <row r="45" spans="1:53" ht="15" customHeight="1" x14ac:dyDescent="0.2">
      <c r="A45" s="2"/>
      <c r="B45" s="196">
        <v>2005</v>
      </c>
      <c r="C45" s="77" t="s">
        <v>81</v>
      </c>
      <c r="D45" s="172" t="s">
        <v>80</v>
      </c>
      <c r="E45" s="77"/>
      <c r="F45" s="77">
        <v>29</v>
      </c>
      <c r="G45" s="77">
        <v>25</v>
      </c>
      <c r="H45" s="216">
        <f t="shared" si="0"/>
        <v>1.56</v>
      </c>
      <c r="I45" s="197">
        <f t="shared" si="1"/>
        <v>0.28000000000000003</v>
      </c>
      <c r="J45" s="216">
        <f t="shared" si="2"/>
        <v>1.84</v>
      </c>
      <c r="K45" s="198">
        <f t="shared" si="3"/>
        <v>3.36</v>
      </c>
      <c r="L45" s="37"/>
      <c r="M45" s="185" t="s">
        <v>180</v>
      </c>
      <c r="N45" s="77"/>
      <c r="O45" s="77"/>
      <c r="P45" s="215" t="s">
        <v>226</v>
      </c>
      <c r="Q45" s="215" t="s">
        <v>246</v>
      </c>
      <c r="R45" s="215" t="s">
        <v>203</v>
      </c>
      <c r="S45" s="215" t="s">
        <v>214</v>
      </c>
      <c r="T45" s="197"/>
      <c r="U45" s="198" t="s">
        <v>237</v>
      </c>
      <c r="V45" s="37"/>
      <c r="W45" s="200"/>
      <c r="X45" s="173"/>
      <c r="Y45" s="173"/>
      <c r="Z45" s="172"/>
      <c r="AA45" s="172"/>
      <c r="AB45" s="172"/>
      <c r="AC45" s="173"/>
      <c r="AD45" s="172"/>
      <c r="AE45" s="172"/>
      <c r="AF45" s="172"/>
      <c r="AG45" s="173"/>
      <c r="AH45" s="175"/>
      <c r="AI45" s="172"/>
      <c r="AJ45" s="172"/>
      <c r="AK45" s="172"/>
      <c r="AL45" s="172"/>
      <c r="AM45" s="173"/>
      <c r="AN45" s="172"/>
      <c r="AO45" s="172"/>
      <c r="AP45" s="172"/>
      <c r="AQ45" s="175"/>
      <c r="AR45" s="23"/>
      <c r="AS45" s="23"/>
    </row>
    <row r="46" spans="1:53" ht="15" customHeight="1" x14ac:dyDescent="0.2">
      <c r="A46" s="2"/>
      <c r="B46" s="196">
        <v>2006</v>
      </c>
      <c r="C46" s="77" t="s">
        <v>67</v>
      </c>
      <c r="D46" s="172" t="s">
        <v>80</v>
      </c>
      <c r="E46" s="77"/>
      <c r="F46" s="77">
        <v>30</v>
      </c>
      <c r="G46" s="77">
        <v>26</v>
      </c>
      <c r="H46" s="197">
        <f t="shared" si="0"/>
        <v>1.0769230769230769</v>
      </c>
      <c r="I46" s="197">
        <f t="shared" si="1"/>
        <v>0.34615384615384615</v>
      </c>
      <c r="J46" s="197">
        <f t="shared" si="2"/>
        <v>1.4230769230769231</v>
      </c>
      <c r="K46" s="198">
        <f t="shared" si="3"/>
        <v>4.5</v>
      </c>
      <c r="L46" s="37"/>
      <c r="M46" s="185" t="s">
        <v>162</v>
      </c>
      <c r="N46" s="77"/>
      <c r="O46" s="77"/>
      <c r="P46" s="215" t="s">
        <v>227</v>
      </c>
      <c r="Q46" s="215" t="s">
        <v>247</v>
      </c>
      <c r="R46" s="215" t="s">
        <v>204</v>
      </c>
      <c r="S46" s="215" t="s">
        <v>215</v>
      </c>
      <c r="T46" s="197"/>
      <c r="U46" s="198" t="s">
        <v>238</v>
      </c>
      <c r="V46" s="37"/>
      <c r="W46" s="200"/>
      <c r="X46" s="173"/>
      <c r="Y46" s="173"/>
      <c r="Z46" s="172"/>
      <c r="AA46" s="172"/>
      <c r="AB46" s="172"/>
      <c r="AC46" s="173"/>
      <c r="AD46" s="172"/>
      <c r="AE46" s="172"/>
      <c r="AF46" s="172"/>
      <c r="AG46" s="173"/>
      <c r="AH46" s="175"/>
      <c r="AI46" s="172"/>
      <c r="AJ46" s="172"/>
      <c r="AK46" s="172"/>
      <c r="AL46" s="172"/>
      <c r="AM46" s="173"/>
      <c r="AN46" s="172"/>
      <c r="AO46" s="172"/>
      <c r="AP46" s="172"/>
      <c r="AQ46" s="175"/>
      <c r="AR46" s="23"/>
      <c r="AS46" s="23"/>
    </row>
    <row r="47" spans="1:53" ht="15" customHeight="1" x14ac:dyDescent="0.2">
      <c r="A47" s="2"/>
      <c r="B47" s="196">
        <v>2007</v>
      </c>
      <c r="C47" s="77" t="s">
        <v>71</v>
      </c>
      <c r="D47" s="172" t="s">
        <v>80</v>
      </c>
      <c r="E47" s="77"/>
      <c r="F47" s="77">
        <v>31</v>
      </c>
      <c r="G47" s="77">
        <v>26</v>
      </c>
      <c r="H47" s="197">
        <f t="shared" si="0"/>
        <v>1.1538461538461537</v>
      </c>
      <c r="I47" s="197">
        <f t="shared" si="1"/>
        <v>0.30769230769230771</v>
      </c>
      <c r="J47" s="197">
        <f t="shared" si="2"/>
        <v>1.4615384615384615</v>
      </c>
      <c r="K47" s="198">
        <f t="shared" si="3"/>
        <v>3.1923076923076925</v>
      </c>
      <c r="L47" s="37"/>
      <c r="M47" s="185" t="s">
        <v>164</v>
      </c>
      <c r="N47" s="77"/>
      <c r="O47" s="77"/>
      <c r="P47" s="5" t="s">
        <v>228</v>
      </c>
      <c r="Q47" s="5" t="s">
        <v>248</v>
      </c>
      <c r="R47" s="5" t="s">
        <v>205</v>
      </c>
      <c r="S47" s="5" t="s">
        <v>216</v>
      </c>
      <c r="T47" s="216"/>
      <c r="U47" s="217" t="s">
        <v>239</v>
      </c>
      <c r="V47" s="37"/>
      <c r="W47" s="200"/>
      <c r="X47" s="173"/>
      <c r="Y47" s="173"/>
      <c r="Z47" s="172"/>
      <c r="AA47" s="172"/>
      <c r="AB47" s="172"/>
      <c r="AC47" s="173"/>
      <c r="AD47" s="172"/>
      <c r="AE47" s="172"/>
      <c r="AF47" s="172"/>
      <c r="AG47" s="173"/>
      <c r="AH47" s="175"/>
      <c r="AI47" s="172"/>
      <c r="AJ47" s="172"/>
      <c r="AK47" s="172"/>
      <c r="AL47" s="172"/>
      <c r="AM47" s="173"/>
      <c r="AN47" s="172"/>
      <c r="AO47" s="172"/>
      <c r="AP47" s="172"/>
      <c r="AQ47" s="175"/>
      <c r="AR47" s="23"/>
      <c r="AS47" s="23"/>
    </row>
    <row r="48" spans="1:53" s="8" customFormat="1" ht="15" customHeight="1" x14ac:dyDescent="0.25">
      <c r="A48" s="22"/>
      <c r="B48" s="187"/>
      <c r="C48" s="176"/>
      <c r="D48" s="176"/>
      <c r="E48" s="176"/>
      <c r="F48" s="176"/>
      <c r="G48" s="176"/>
      <c r="H48" s="203"/>
      <c r="I48" s="203"/>
      <c r="J48" s="203"/>
      <c r="K48" s="204"/>
      <c r="L48" s="37"/>
      <c r="M48" s="187"/>
      <c r="N48" s="176"/>
      <c r="O48" s="176"/>
      <c r="P48" s="176"/>
      <c r="Q48" s="176"/>
      <c r="R48" s="176"/>
      <c r="S48" s="176"/>
      <c r="T48" s="176"/>
      <c r="U48" s="204"/>
      <c r="V48" s="37"/>
      <c r="W48" s="187"/>
      <c r="X48" s="176"/>
      <c r="Y48" s="176"/>
      <c r="Z48" s="176"/>
      <c r="AA48" s="176"/>
      <c r="AB48" s="176"/>
      <c r="AC48" s="176"/>
      <c r="AD48" s="176"/>
      <c r="AE48" s="176"/>
      <c r="AF48" s="203"/>
      <c r="AG48" s="203"/>
      <c r="AH48" s="204"/>
      <c r="AI48" s="176"/>
      <c r="AJ48" s="176"/>
      <c r="AK48" s="176"/>
      <c r="AL48" s="176"/>
      <c r="AM48" s="176"/>
      <c r="AN48" s="176"/>
      <c r="AO48" s="176"/>
      <c r="AP48" s="176"/>
      <c r="AQ48" s="181"/>
      <c r="AR48" s="34"/>
      <c r="AS48" s="38"/>
    </row>
    <row r="49" spans="1:45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205"/>
      <c r="AG49" s="206"/>
      <c r="AH49" s="206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8"/>
    </row>
    <row r="50" spans="1:45" ht="15" customHeight="1" x14ac:dyDescent="0.2">
      <c r="A50" s="2"/>
      <c r="B50" s="188" t="s">
        <v>167</v>
      </c>
      <c r="C50" s="189"/>
      <c r="D50" s="189"/>
      <c r="E50" s="189"/>
      <c r="F50" s="189" t="s">
        <v>158</v>
      </c>
      <c r="G50" s="189" t="s">
        <v>3</v>
      </c>
      <c r="H50" s="189" t="s">
        <v>5</v>
      </c>
      <c r="I50" s="189" t="s">
        <v>6</v>
      </c>
      <c r="J50" s="189" t="s">
        <v>159</v>
      </c>
      <c r="K50" s="114" t="s">
        <v>16</v>
      </c>
      <c r="L50" s="34"/>
      <c r="M50" s="190" t="s">
        <v>160</v>
      </c>
      <c r="N50" s="191"/>
      <c r="O50" s="191"/>
      <c r="P50" s="189" t="s">
        <v>3</v>
      </c>
      <c r="Q50" s="189" t="s">
        <v>5</v>
      </c>
      <c r="R50" s="189" t="s">
        <v>6</v>
      </c>
      <c r="S50" s="189" t="s">
        <v>159</v>
      </c>
      <c r="T50" s="191"/>
      <c r="U50" s="114" t="s">
        <v>16</v>
      </c>
      <c r="V50" s="34"/>
      <c r="W50" s="190" t="s">
        <v>168</v>
      </c>
      <c r="X50" s="191"/>
      <c r="Y50" s="191"/>
      <c r="Z50" s="191"/>
      <c r="AA50" s="191"/>
      <c r="AB50" s="191"/>
      <c r="AC50" s="191"/>
      <c r="AD50" s="191"/>
      <c r="AE50" s="191"/>
      <c r="AF50" s="207"/>
      <c r="AG50" s="207"/>
      <c r="AH50" s="208"/>
      <c r="AI50" s="193"/>
      <c r="AJ50" s="194"/>
      <c r="AK50" s="194"/>
      <c r="AL50" s="194"/>
      <c r="AM50" s="191"/>
      <c r="AN50" s="191"/>
      <c r="AO50" s="191"/>
      <c r="AP50" s="191"/>
      <c r="AQ50" s="195"/>
      <c r="AR50" s="23"/>
      <c r="AS50" s="23"/>
    </row>
    <row r="51" spans="1:45" ht="15" customHeight="1" x14ac:dyDescent="0.2">
      <c r="A51" s="2"/>
      <c r="B51" s="196">
        <v>1996</v>
      </c>
      <c r="C51" s="77" t="s">
        <v>60</v>
      </c>
      <c r="D51" s="172" t="s">
        <v>78</v>
      </c>
      <c r="E51" s="77"/>
      <c r="F51" s="77">
        <v>20</v>
      </c>
      <c r="G51" s="77">
        <v>1</v>
      </c>
      <c r="H51" s="197">
        <f t="shared" ref="H51:H52" si="4">PRODUCT((V7+W7)/U7)</f>
        <v>0</v>
      </c>
      <c r="I51" s="197">
        <f t="shared" ref="I51:I52" si="5">PRODUCT(X7/U7)</f>
        <v>0</v>
      </c>
      <c r="J51" s="197">
        <f t="shared" ref="J51:J52" si="6">PRODUCT(V7+W7+X7)/U7</f>
        <v>0</v>
      </c>
      <c r="K51" s="198">
        <f t="shared" ref="K51:K52" si="7">PRODUCT(Y7/U7)</f>
        <v>0</v>
      </c>
      <c r="L51" s="37"/>
      <c r="M51" s="185" t="s">
        <v>185</v>
      </c>
      <c r="N51" s="77"/>
      <c r="O51" s="77">
        <v>20</v>
      </c>
      <c r="P51" s="77" t="s">
        <v>272</v>
      </c>
      <c r="Q51" s="183"/>
      <c r="R51" s="183"/>
      <c r="S51" s="183"/>
      <c r="T51" s="209"/>
      <c r="U51" s="198"/>
      <c r="V51" s="37"/>
      <c r="W51" s="200"/>
      <c r="X51" s="173"/>
      <c r="Y51" s="173"/>
      <c r="Z51" s="172"/>
      <c r="AA51" s="172"/>
      <c r="AB51" s="172"/>
      <c r="AC51" s="173"/>
      <c r="AD51" s="172"/>
      <c r="AE51" s="172"/>
      <c r="AF51" s="172"/>
      <c r="AG51" s="173"/>
      <c r="AH51" s="175"/>
      <c r="AI51" s="183"/>
      <c r="AJ51" s="183"/>
      <c r="AK51" s="172"/>
      <c r="AL51" s="172"/>
      <c r="AM51" s="172"/>
      <c r="AN51" s="172"/>
      <c r="AO51" s="172"/>
      <c r="AP51" s="172"/>
      <c r="AQ51" s="175"/>
      <c r="AR51" s="23"/>
      <c r="AS51" s="23"/>
    </row>
    <row r="52" spans="1:45" ht="15" customHeight="1" x14ac:dyDescent="0.2">
      <c r="A52" s="2"/>
      <c r="B52" s="196">
        <v>1997</v>
      </c>
      <c r="C52" s="77" t="s">
        <v>60</v>
      </c>
      <c r="D52" s="172" t="s">
        <v>78</v>
      </c>
      <c r="E52" s="77"/>
      <c r="F52" s="77">
        <v>21</v>
      </c>
      <c r="G52" s="77">
        <v>13</v>
      </c>
      <c r="H52" s="216">
        <f t="shared" si="4"/>
        <v>1</v>
      </c>
      <c r="I52" s="197">
        <f t="shared" si="5"/>
        <v>7.6923076923076927E-2</v>
      </c>
      <c r="J52" s="197">
        <f t="shared" si="6"/>
        <v>1.0769230769230769</v>
      </c>
      <c r="K52" s="217">
        <f t="shared" si="7"/>
        <v>4.0769230769230766</v>
      </c>
      <c r="L52" s="37"/>
      <c r="M52" s="185" t="s">
        <v>186</v>
      </c>
      <c r="N52" s="77"/>
      <c r="O52" s="77">
        <v>20</v>
      </c>
      <c r="P52" s="77" t="s">
        <v>273</v>
      </c>
      <c r="Q52" s="77" t="s">
        <v>249</v>
      </c>
      <c r="R52" s="77" t="s">
        <v>256</v>
      </c>
      <c r="S52" s="77" t="s">
        <v>264</v>
      </c>
      <c r="T52" s="209"/>
      <c r="U52" s="198" t="s">
        <v>271</v>
      </c>
      <c r="V52" s="37"/>
      <c r="W52" s="200"/>
      <c r="X52" s="173"/>
      <c r="Y52" s="173"/>
      <c r="Z52" s="172"/>
      <c r="AA52" s="172"/>
      <c r="AB52" s="172"/>
      <c r="AC52" s="173"/>
      <c r="AD52" s="172"/>
      <c r="AE52" s="172"/>
      <c r="AF52" s="172"/>
      <c r="AG52" s="173"/>
      <c r="AH52" s="175"/>
      <c r="AI52" s="172"/>
      <c r="AJ52" s="172"/>
      <c r="AK52" s="172"/>
      <c r="AL52" s="172"/>
      <c r="AM52" s="172"/>
      <c r="AN52" s="172"/>
      <c r="AO52" s="172"/>
      <c r="AP52" s="172"/>
      <c r="AQ52" s="175"/>
      <c r="AR52" s="23"/>
      <c r="AS52" s="23"/>
    </row>
    <row r="53" spans="1:45" ht="15" customHeight="1" x14ac:dyDescent="0.2">
      <c r="A53" s="2"/>
      <c r="B53" s="196">
        <v>1998</v>
      </c>
      <c r="C53" s="77" t="s">
        <v>64</v>
      </c>
      <c r="D53" s="172" t="s">
        <v>78</v>
      </c>
      <c r="E53" s="77"/>
      <c r="F53" s="77">
        <v>22</v>
      </c>
      <c r="G53" s="77">
        <v>3</v>
      </c>
      <c r="H53" s="197">
        <f>PRODUCT((V9+W9)/U9)</f>
        <v>0.66666666666666663</v>
      </c>
      <c r="I53" s="197">
        <f>PRODUCT(X9/U9)</f>
        <v>0</v>
      </c>
      <c r="J53" s="197">
        <f>PRODUCT(V9+W9+X9)/U9</f>
        <v>0.66666666666666663</v>
      </c>
      <c r="K53" s="198">
        <f>PRODUCT(Y9/U9)</f>
        <v>1.6666666666666667</v>
      </c>
      <c r="L53" s="37"/>
      <c r="M53" s="185" t="s">
        <v>187</v>
      </c>
      <c r="N53" s="77"/>
      <c r="O53" s="77">
        <v>21</v>
      </c>
      <c r="P53" s="77" t="s">
        <v>237</v>
      </c>
      <c r="Q53" s="77" t="s">
        <v>250</v>
      </c>
      <c r="R53" s="77" t="s">
        <v>257</v>
      </c>
      <c r="S53" s="77" t="s">
        <v>264</v>
      </c>
      <c r="T53" s="209"/>
      <c r="U53" s="198" t="s">
        <v>282</v>
      </c>
      <c r="V53" s="37"/>
      <c r="W53" s="200"/>
      <c r="X53" s="173"/>
      <c r="Y53" s="173"/>
      <c r="Z53" s="172"/>
      <c r="AA53" s="172"/>
      <c r="AB53" s="172"/>
      <c r="AC53" s="173"/>
      <c r="AD53" s="172"/>
      <c r="AE53" s="172"/>
      <c r="AF53" s="172"/>
      <c r="AG53" s="173"/>
      <c r="AH53" s="175"/>
      <c r="AI53" s="172"/>
      <c r="AJ53" s="172"/>
      <c r="AK53" s="172"/>
      <c r="AL53" s="172"/>
      <c r="AM53" s="173"/>
      <c r="AN53" s="172"/>
      <c r="AO53" s="172"/>
      <c r="AP53" s="172"/>
      <c r="AQ53" s="175"/>
      <c r="AR53" s="23"/>
      <c r="AS53" s="23"/>
    </row>
    <row r="54" spans="1:45" ht="15" customHeight="1" x14ac:dyDescent="0.2">
      <c r="A54" s="2"/>
      <c r="B54" s="196">
        <v>1999</v>
      </c>
      <c r="C54" s="77" t="s">
        <v>79</v>
      </c>
      <c r="D54" s="172" t="s">
        <v>78</v>
      </c>
      <c r="E54" s="77"/>
      <c r="F54" s="77">
        <v>23</v>
      </c>
      <c r="G54" s="77"/>
      <c r="H54" s="197"/>
      <c r="I54" s="197"/>
      <c r="J54" s="197"/>
      <c r="K54" s="198"/>
      <c r="L54" s="37"/>
      <c r="M54" s="185" t="s">
        <v>188</v>
      </c>
      <c r="N54" s="77"/>
      <c r="O54" s="77"/>
      <c r="P54" s="77" t="s">
        <v>274</v>
      </c>
      <c r="Q54" s="77" t="s">
        <v>249</v>
      </c>
      <c r="R54" s="77" t="s">
        <v>244</v>
      </c>
      <c r="S54" s="77" t="s">
        <v>265</v>
      </c>
      <c r="T54" s="209"/>
      <c r="U54" s="198" t="s">
        <v>246</v>
      </c>
      <c r="V54" s="37"/>
      <c r="W54" s="200"/>
      <c r="X54" s="173"/>
      <c r="Y54" s="173"/>
      <c r="Z54" s="172"/>
      <c r="AA54" s="172"/>
      <c r="AB54" s="172"/>
      <c r="AC54" s="173"/>
      <c r="AD54" s="172"/>
      <c r="AE54" s="172"/>
      <c r="AF54" s="172"/>
      <c r="AG54" s="173"/>
      <c r="AH54" s="175"/>
      <c r="AI54" s="172"/>
      <c r="AJ54" s="172"/>
      <c r="AK54" s="172"/>
      <c r="AL54" s="172"/>
      <c r="AM54" s="173"/>
      <c r="AN54" s="172"/>
      <c r="AO54" s="172"/>
      <c r="AP54" s="172"/>
      <c r="AQ54" s="175"/>
      <c r="AR54" s="23"/>
      <c r="AS54" s="23"/>
    </row>
    <row r="55" spans="1:45" ht="15" customHeight="1" x14ac:dyDescent="0.2">
      <c r="A55" s="2"/>
      <c r="B55" s="196">
        <v>2000</v>
      </c>
      <c r="C55" s="77" t="s">
        <v>64</v>
      </c>
      <c r="D55" s="172" t="s">
        <v>78</v>
      </c>
      <c r="E55" s="77"/>
      <c r="F55" s="77">
        <v>24</v>
      </c>
      <c r="G55" s="77">
        <v>5</v>
      </c>
      <c r="H55" s="197">
        <f t="shared" ref="H55:H61" si="8">PRODUCT((V11+W11)/U11)</f>
        <v>0</v>
      </c>
      <c r="I55" s="216">
        <f t="shared" ref="I55:I61" si="9">PRODUCT(X11/U11)</f>
        <v>0.2</v>
      </c>
      <c r="J55" s="197">
        <f t="shared" ref="J55:J61" si="10">PRODUCT(V11+W11+X11)/U11</f>
        <v>0.2</v>
      </c>
      <c r="K55" s="198">
        <f t="shared" ref="K55:K61" si="11">PRODUCT(Y11/U11)</f>
        <v>1.8</v>
      </c>
      <c r="L55" s="37"/>
      <c r="M55" s="185" t="s">
        <v>189</v>
      </c>
      <c r="N55" s="77"/>
      <c r="O55" s="77"/>
      <c r="P55" s="77" t="s">
        <v>275</v>
      </c>
      <c r="Q55" s="77" t="s">
        <v>249</v>
      </c>
      <c r="R55" s="77" t="s">
        <v>258</v>
      </c>
      <c r="S55" s="77" t="s">
        <v>265</v>
      </c>
      <c r="T55" s="209"/>
      <c r="U55" s="198" t="s">
        <v>283</v>
      </c>
      <c r="V55" s="37"/>
      <c r="W55" s="200"/>
      <c r="X55" s="173"/>
      <c r="Y55" s="173"/>
      <c r="Z55" s="172"/>
      <c r="AA55" s="172"/>
      <c r="AB55" s="172"/>
      <c r="AC55" s="173"/>
      <c r="AD55" s="172"/>
      <c r="AE55" s="172"/>
      <c r="AF55" s="172"/>
      <c r="AG55" s="173"/>
      <c r="AH55" s="175"/>
      <c r="AI55" s="172"/>
      <c r="AJ55" s="172"/>
      <c r="AK55" s="172"/>
      <c r="AL55" s="172"/>
      <c r="AM55" s="173"/>
      <c r="AN55" s="172"/>
      <c r="AO55" s="172"/>
      <c r="AP55" s="172"/>
      <c r="AQ55" s="175"/>
      <c r="AR55" s="23"/>
      <c r="AS55" s="23"/>
    </row>
    <row r="56" spans="1:45" ht="15" customHeight="1" x14ac:dyDescent="0.2">
      <c r="A56" s="2"/>
      <c r="B56" s="196">
        <v>2001</v>
      </c>
      <c r="C56" s="77" t="s">
        <v>65</v>
      </c>
      <c r="D56" s="172" t="s">
        <v>80</v>
      </c>
      <c r="E56" s="77"/>
      <c r="F56" s="77">
        <v>25</v>
      </c>
      <c r="G56" s="77">
        <v>5</v>
      </c>
      <c r="H56" s="197">
        <f t="shared" si="8"/>
        <v>0</v>
      </c>
      <c r="I56" s="197">
        <f t="shared" si="9"/>
        <v>0</v>
      </c>
      <c r="J56" s="197">
        <f t="shared" si="10"/>
        <v>0</v>
      </c>
      <c r="K56" s="198">
        <f t="shared" si="11"/>
        <v>2.2000000000000002</v>
      </c>
      <c r="L56" s="37"/>
      <c r="M56" s="185" t="s">
        <v>190</v>
      </c>
      <c r="N56" s="77"/>
      <c r="O56" s="77"/>
      <c r="P56" s="77" t="s">
        <v>276</v>
      </c>
      <c r="Q56" s="77" t="s">
        <v>251</v>
      </c>
      <c r="R56" s="77" t="s">
        <v>257</v>
      </c>
      <c r="S56" s="77" t="s">
        <v>266</v>
      </c>
      <c r="T56" s="209"/>
      <c r="U56" s="198" t="s">
        <v>227</v>
      </c>
      <c r="V56" s="37"/>
      <c r="W56" s="200"/>
      <c r="X56" s="173"/>
      <c r="Y56" s="173"/>
      <c r="Z56" s="172"/>
      <c r="AA56" s="172"/>
      <c r="AB56" s="172"/>
      <c r="AC56" s="173"/>
      <c r="AD56" s="172"/>
      <c r="AE56" s="172"/>
      <c r="AF56" s="172"/>
      <c r="AG56" s="173"/>
      <c r="AH56" s="175"/>
      <c r="AI56" s="172"/>
      <c r="AJ56" s="172"/>
      <c r="AK56" s="172"/>
      <c r="AL56" s="172"/>
      <c r="AM56" s="173"/>
      <c r="AN56" s="172"/>
      <c r="AO56" s="172"/>
      <c r="AP56" s="172"/>
      <c r="AQ56" s="175"/>
      <c r="AR56" s="23"/>
      <c r="AS56" s="23"/>
    </row>
    <row r="57" spans="1:45" ht="15" customHeight="1" x14ac:dyDescent="0.2">
      <c r="A57" s="2"/>
      <c r="B57" s="196">
        <v>2002</v>
      </c>
      <c r="C57" s="77" t="s">
        <v>77</v>
      </c>
      <c r="D57" s="172" t="s">
        <v>80</v>
      </c>
      <c r="E57" s="77"/>
      <c r="F57" s="77">
        <v>26</v>
      </c>
      <c r="G57" s="77"/>
      <c r="H57" s="197"/>
      <c r="I57" s="197"/>
      <c r="J57" s="197"/>
      <c r="K57" s="198"/>
      <c r="L57" s="37"/>
      <c r="M57" s="185" t="s">
        <v>191</v>
      </c>
      <c r="N57" s="77"/>
      <c r="O57" s="77"/>
      <c r="P57" s="77" t="s">
        <v>277</v>
      </c>
      <c r="Q57" s="77" t="s">
        <v>247</v>
      </c>
      <c r="R57" s="77" t="s">
        <v>259</v>
      </c>
      <c r="S57" s="77" t="s">
        <v>267</v>
      </c>
      <c r="T57" s="209"/>
      <c r="U57" s="198" t="s">
        <v>271</v>
      </c>
      <c r="V57" s="37"/>
      <c r="W57" s="200"/>
      <c r="X57" s="173"/>
      <c r="Y57" s="173"/>
      <c r="Z57" s="172"/>
      <c r="AA57" s="172"/>
      <c r="AB57" s="172"/>
      <c r="AC57" s="173"/>
      <c r="AD57" s="172"/>
      <c r="AE57" s="172"/>
      <c r="AF57" s="172"/>
      <c r="AG57" s="173"/>
      <c r="AH57" s="175"/>
      <c r="AI57" s="172"/>
      <c r="AJ57" s="172"/>
      <c r="AK57" s="172"/>
      <c r="AL57" s="172"/>
      <c r="AM57" s="173"/>
      <c r="AN57" s="172"/>
      <c r="AO57" s="172"/>
      <c r="AP57" s="172"/>
      <c r="AQ57" s="175"/>
      <c r="AR57" s="23"/>
      <c r="AS57" s="23"/>
    </row>
    <row r="58" spans="1:45" ht="15" customHeight="1" x14ac:dyDescent="0.2">
      <c r="A58" s="2"/>
      <c r="B58" s="196">
        <v>2003</v>
      </c>
      <c r="C58" s="77" t="s">
        <v>67</v>
      </c>
      <c r="D58" s="172" t="s">
        <v>80</v>
      </c>
      <c r="E58" s="77"/>
      <c r="F58" s="77">
        <v>27</v>
      </c>
      <c r="G58" s="77">
        <v>5</v>
      </c>
      <c r="H58" s="197">
        <f t="shared" si="8"/>
        <v>0.2</v>
      </c>
      <c r="I58" s="197">
        <f t="shared" si="9"/>
        <v>0</v>
      </c>
      <c r="J58" s="197">
        <f t="shared" si="10"/>
        <v>0.2</v>
      </c>
      <c r="K58" s="198">
        <f t="shared" si="11"/>
        <v>2.8</v>
      </c>
      <c r="L58" s="37"/>
      <c r="M58" s="185" t="s">
        <v>192</v>
      </c>
      <c r="N58" s="77"/>
      <c r="O58" s="77"/>
      <c r="P58" s="77" t="s">
        <v>276</v>
      </c>
      <c r="Q58" s="77" t="s">
        <v>239</v>
      </c>
      <c r="R58" s="77" t="s">
        <v>260</v>
      </c>
      <c r="S58" s="77" t="s">
        <v>268</v>
      </c>
      <c r="T58" s="209"/>
      <c r="U58" s="198" t="s">
        <v>284</v>
      </c>
      <c r="V58" s="37"/>
      <c r="W58" s="200"/>
      <c r="X58" s="173"/>
      <c r="Y58" s="173"/>
      <c r="Z58" s="172"/>
      <c r="AA58" s="172"/>
      <c r="AB58" s="172"/>
      <c r="AC58" s="173"/>
      <c r="AD58" s="172"/>
      <c r="AE58" s="172"/>
      <c r="AF58" s="172"/>
      <c r="AG58" s="173"/>
      <c r="AH58" s="175"/>
      <c r="AI58" s="172"/>
      <c r="AJ58" s="172"/>
      <c r="AK58" s="172"/>
      <c r="AL58" s="172"/>
      <c r="AM58" s="173"/>
      <c r="AN58" s="172"/>
      <c r="AO58" s="172"/>
      <c r="AP58" s="172"/>
      <c r="AQ58" s="175"/>
      <c r="AR58" s="23"/>
      <c r="AS58" s="23"/>
    </row>
    <row r="59" spans="1:45" ht="15" customHeight="1" x14ac:dyDescent="0.2">
      <c r="A59" s="2"/>
      <c r="B59" s="196">
        <v>2004</v>
      </c>
      <c r="C59" s="77" t="s">
        <v>65</v>
      </c>
      <c r="D59" s="172" t="s">
        <v>80</v>
      </c>
      <c r="E59" s="77"/>
      <c r="F59" s="77">
        <v>28</v>
      </c>
      <c r="G59" s="77">
        <v>7</v>
      </c>
      <c r="H59" s="197">
        <f t="shared" si="8"/>
        <v>0.7142857142857143</v>
      </c>
      <c r="I59" s="197">
        <f t="shared" si="9"/>
        <v>0.14285714285714285</v>
      </c>
      <c r="J59" s="197">
        <f t="shared" si="10"/>
        <v>0.8571428571428571</v>
      </c>
      <c r="K59" s="198">
        <f t="shared" si="11"/>
        <v>3.2857142857142856</v>
      </c>
      <c r="L59" s="37"/>
      <c r="M59" s="185" t="s">
        <v>193</v>
      </c>
      <c r="N59" s="77"/>
      <c r="O59" s="77"/>
      <c r="P59" s="77" t="s">
        <v>278</v>
      </c>
      <c r="Q59" s="77" t="s">
        <v>252</v>
      </c>
      <c r="R59" s="77" t="s">
        <v>261</v>
      </c>
      <c r="S59" s="77" t="s">
        <v>269</v>
      </c>
      <c r="T59" s="209"/>
      <c r="U59" s="198" t="s">
        <v>285</v>
      </c>
      <c r="V59" s="37"/>
      <c r="W59" s="200"/>
      <c r="X59" s="173"/>
      <c r="Y59" s="173"/>
      <c r="Z59" s="172"/>
      <c r="AA59" s="172"/>
      <c r="AB59" s="172"/>
      <c r="AC59" s="173"/>
      <c r="AD59" s="172"/>
      <c r="AE59" s="172"/>
      <c r="AF59" s="172"/>
      <c r="AG59" s="173"/>
      <c r="AH59" s="175"/>
      <c r="AI59" s="172"/>
      <c r="AJ59" s="172"/>
      <c r="AK59" s="172"/>
      <c r="AL59" s="172"/>
      <c r="AM59" s="173"/>
      <c r="AN59" s="172"/>
      <c r="AO59" s="172"/>
      <c r="AP59" s="172"/>
      <c r="AQ59" s="175"/>
      <c r="AR59" s="23"/>
      <c r="AS59" s="23"/>
    </row>
    <row r="60" spans="1:45" ht="15" customHeight="1" x14ac:dyDescent="0.2">
      <c r="A60" s="2"/>
      <c r="B60" s="196">
        <v>2005</v>
      </c>
      <c r="C60" s="77" t="s">
        <v>81</v>
      </c>
      <c r="D60" s="172" t="s">
        <v>80</v>
      </c>
      <c r="E60" s="77"/>
      <c r="F60" s="77">
        <v>29</v>
      </c>
      <c r="G60" s="77">
        <v>7</v>
      </c>
      <c r="H60" s="197">
        <f t="shared" si="8"/>
        <v>0.42857142857142855</v>
      </c>
      <c r="I60" s="197">
        <f t="shared" si="9"/>
        <v>0.14285714285714285</v>
      </c>
      <c r="J60" s="197">
        <f t="shared" si="10"/>
        <v>0.5714285714285714</v>
      </c>
      <c r="K60" s="198">
        <f t="shared" si="11"/>
        <v>1.7142857142857142</v>
      </c>
      <c r="L60" s="37"/>
      <c r="M60" s="185" t="s">
        <v>194</v>
      </c>
      <c r="N60" s="77"/>
      <c r="O60" s="77"/>
      <c r="P60" s="77" t="s">
        <v>279</v>
      </c>
      <c r="Q60" s="77" t="s">
        <v>253</v>
      </c>
      <c r="R60" s="77" t="s">
        <v>262</v>
      </c>
      <c r="S60" s="77" t="s">
        <v>270</v>
      </c>
      <c r="T60" s="209"/>
      <c r="U60" s="198" t="s">
        <v>285</v>
      </c>
      <c r="V60" s="37"/>
      <c r="W60" s="200"/>
      <c r="X60" s="173"/>
      <c r="Y60" s="173"/>
      <c r="Z60" s="172"/>
      <c r="AA60" s="172"/>
      <c r="AB60" s="172"/>
      <c r="AC60" s="173"/>
      <c r="AD60" s="172"/>
      <c r="AE60" s="172"/>
      <c r="AF60" s="172"/>
      <c r="AG60" s="173"/>
      <c r="AH60" s="175"/>
      <c r="AI60" s="172"/>
      <c r="AJ60" s="172"/>
      <c r="AK60" s="172"/>
      <c r="AL60" s="172"/>
      <c r="AM60" s="173"/>
      <c r="AN60" s="172"/>
      <c r="AO60" s="172"/>
      <c r="AP60" s="172"/>
      <c r="AQ60" s="175"/>
      <c r="AR60" s="23"/>
      <c r="AS60" s="23"/>
    </row>
    <row r="61" spans="1:45" ht="15" customHeight="1" x14ac:dyDescent="0.2">
      <c r="A61" s="2"/>
      <c r="B61" s="196">
        <v>2006</v>
      </c>
      <c r="C61" s="77" t="s">
        <v>67</v>
      </c>
      <c r="D61" s="172" t="s">
        <v>80</v>
      </c>
      <c r="E61" s="77"/>
      <c r="F61" s="77">
        <v>30</v>
      </c>
      <c r="G61" s="77">
        <v>7</v>
      </c>
      <c r="H61" s="197">
        <f t="shared" si="8"/>
        <v>1</v>
      </c>
      <c r="I61" s="197">
        <f t="shared" si="9"/>
        <v>0.14285714285714285</v>
      </c>
      <c r="J61" s="216">
        <f t="shared" si="10"/>
        <v>1.1428571428571428</v>
      </c>
      <c r="K61" s="198">
        <f t="shared" si="11"/>
        <v>3.8571428571428572</v>
      </c>
      <c r="L61" s="37"/>
      <c r="M61" s="185" t="s">
        <v>169</v>
      </c>
      <c r="N61" s="77"/>
      <c r="O61" s="77"/>
      <c r="P61" s="218" t="s">
        <v>280</v>
      </c>
      <c r="Q61" s="218" t="s">
        <v>254</v>
      </c>
      <c r="R61" s="218" t="s">
        <v>263</v>
      </c>
      <c r="S61" s="218" t="s">
        <v>227</v>
      </c>
      <c r="T61" s="219"/>
      <c r="U61" s="217" t="s">
        <v>278</v>
      </c>
      <c r="V61" s="37"/>
      <c r="W61" s="210"/>
      <c r="X61" s="183"/>
      <c r="Y61" s="183"/>
      <c r="Z61" s="183"/>
      <c r="AA61" s="183"/>
      <c r="AB61" s="183"/>
      <c r="AC61" s="183"/>
      <c r="AD61" s="183"/>
      <c r="AE61" s="183"/>
      <c r="AF61" s="209"/>
      <c r="AG61" s="209"/>
      <c r="AH61" s="211"/>
      <c r="AI61" s="172"/>
      <c r="AJ61" s="172"/>
      <c r="AK61" s="172"/>
      <c r="AL61" s="172"/>
      <c r="AM61" s="173"/>
      <c r="AN61" s="172"/>
      <c r="AO61" s="172"/>
      <c r="AP61" s="172"/>
      <c r="AQ61" s="175"/>
      <c r="AR61" s="23"/>
      <c r="AS61" s="23"/>
    </row>
    <row r="62" spans="1:45" ht="15" customHeight="1" x14ac:dyDescent="0.2">
      <c r="A62" s="2"/>
      <c r="B62" s="196">
        <v>2007</v>
      </c>
      <c r="C62" s="77" t="s">
        <v>71</v>
      </c>
      <c r="D62" s="172" t="s">
        <v>80</v>
      </c>
      <c r="E62" s="77"/>
      <c r="F62" s="77">
        <v>31</v>
      </c>
      <c r="G62" s="77"/>
      <c r="H62" s="197"/>
      <c r="I62" s="197"/>
      <c r="J62" s="197"/>
      <c r="K62" s="198"/>
      <c r="L62" s="37"/>
      <c r="M62" s="185" t="s">
        <v>170</v>
      </c>
      <c r="N62" s="77"/>
      <c r="O62" s="77"/>
      <c r="P62" s="77" t="s">
        <v>281</v>
      </c>
      <c r="Q62" s="77" t="s">
        <v>255</v>
      </c>
      <c r="R62" s="77" t="s">
        <v>262</v>
      </c>
      <c r="S62" s="77" t="s">
        <v>271</v>
      </c>
      <c r="T62" s="209"/>
      <c r="U62" s="198" t="s">
        <v>239</v>
      </c>
      <c r="V62" s="37"/>
      <c r="W62" s="210"/>
      <c r="X62" s="183"/>
      <c r="Y62" s="183"/>
      <c r="Z62" s="183"/>
      <c r="AA62" s="183"/>
      <c r="AB62" s="183"/>
      <c r="AC62" s="183"/>
      <c r="AD62" s="183"/>
      <c r="AE62" s="183"/>
      <c r="AF62" s="209"/>
      <c r="AG62" s="209"/>
      <c r="AH62" s="211"/>
      <c r="AI62" s="172"/>
      <c r="AJ62" s="172"/>
      <c r="AK62" s="172"/>
      <c r="AL62" s="172"/>
      <c r="AM62" s="173"/>
      <c r="AN62" s="172"/>
      <c r="AO62" s="172"/>
      <c r="AP62" s="172"/>
      <c r="AQ62" s="175"/>
      <c r="AR62" s="23"/>
      <c r="AS62" s="23"/>
    </row>
    <row r="63" spans="1:45" s="8" customFormat="1" ht="15" customHeight="1" x14ac:dyDescent="0.25">
      <c r="A63" s="22"/>
      <c r="B63" s="187"/>
      <c r="C63" s="176"/>
      <c r="D63" s="176"/>
      <c r="E63" s="176"/>
      <c r="F63" s="176"/>
      <c r="G63" s="176"/>
      <c r="H63" s="203"/>
      <c r="I63" s="203"/>
      <c r="J63" s="203"/>
      <c r="K63" s="204"/>
      <c r="L63" s="37"/>
      <c r="M63" s="187"/>
      <c r="N63" s="176"/>
      <c r="O63" s="176"/>
      <c r="P63" s="176"/>
      <c r="Q63" s="176"/>
      <c r="R63" s="176"/>
      <c r="S63" s="176"/>
      <c r="T63" s="176"/>
      <c r="U63" s="204"/>
      <c r="V63" s="37"/>
      <c r="W63" s="187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81"/>
      <c r="AI63" s="176"/>
      <c r="AJ63" s="176"/>
      <c r="AK63" s="176"/>
      <c r="AL63" s="176"/>
      <c r="AM63" s="176"/>
      <c r="AN63" s="176"/>
      <c r="AO63" s="176"/>
      <c r="AP63" s="176"/>
      <c r="AQ63" s="181"/>
      <c r="AR63" s="34"/>
      <c r="AS63" s="38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23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8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8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8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8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8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8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8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8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8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8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8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8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8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8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</row>
    <row r="129" spans="1:44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</row>
    <row r="130" spans="1:44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</row>
    <row r="131" spans="1:44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</row>
    <row r="132" spans="1:44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</row>
    <row r="133" spans="1:44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</row>
    <row r="134" spans="1:44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</row>
    <row r="135" spans="1:44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</row>
    <row r="136" spans="1:44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</row>
    <row r="137" spans="1:44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</row>
    <row r="138" spans="1:44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</row>
    <row r="139" spans="1:44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</row>
    <row r="140" spans="1:44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</row>
    <row r="141" spans="1:44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</row>
    <row r="142" spans="1:44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</row>
    <row r="143" spans="1:44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</row>
    <row r="144" spans="1:44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</row>
    <row r="156" spans="1:46" s="8" customFormat="1" ht="15" customHeight="1" x14ac:dyDescent="0.25">
      <c r="A156" s="22"/>
      <c r="B156" s="58"/>
      <c r="C156" s="59"/>
      <c r="D156" s="58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58"/>
      <c r="C157" s="59"/>
      <c r="D157" s="58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58"/>
      <c r="C158" s="59"/>
      <c r="D158" s="58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58"/>
      <c r="C159" s="59"/>
      <c r="D159" s="58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58"/>
      <c r="C160" s="59"/>
      <c r="D160" s="58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58"/>
      <c r="C161" s="59"/>
      <c r="D161" s="58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58"/>
      <c r="C162" s="59"/>
      <c r="D162" s="58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58"/>
      <c r="C163" s="59"/>
      <c r="D163" s="58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58"/>
      <c r="C164" s="59"/>
      <c r="D164" s="58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58"/>
      <c r="C165" s="59"/>
      <c r="D165" s="58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58"/>
      <c r="C166" s="59"/>
      <c r="D166" s="58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58"/>
      <c r="C167" s="59"/>
      <c r="D167" s="58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58"/>
      <c r="C168" s="59"/>
      <c r="D168" s="58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58"/>
      <c r="C169" s="59"/>
      <c r="D169" s="58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58"/>
      <c r="C170" s="59"/>
      <c r="D170" s="58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58"/>
      <c r="C171" s="59"/>
      <c r="D171" s="58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58"/>
      <c r="C172" s="59"/>
      <c r="D172" s="58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58"/>
      <c r="C173" s="59"/>
      <c r="D173" s="58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58"/>
      <c r="C174" s="59"/>
      <c r="D174" s="58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58"/>
      <c r="C175" s="59"/>
      <c r="D175" s="58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58"/>
      <c r="C176" s="59"/>
      <c r="D176" s="58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58"/>
      <c r="C177" s="59"/>
      <c r="D177" s="58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58"/>
      <c r="C178" s="59"/>
      <c r="D178" s="58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58"/>
      <c r="C179" s="59"/>
      <c r="D179" s="58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58"/>
      <c r="C180" s="59"/>
      <c r="D180" s="58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58"/>
      <c r="C181" s="59"/>
      <c r="D181" s="58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s="8" customFormat="1" ht="15" customHeight="1" x14ac:dyDescent="0.25">
      <c r="A182" s="22"/>
      <c r="B182" s="58"/>
      <c r="C182" s="59"/>
      <c r="D182" s="58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  <c r="AS182" s="3"/>
      <c r="AT182" s="3"/>
    </row>
    <row r="183" spans="1:46" s="8" customFormat="1" ht="15" customHeight="1" x14ac:dyDescent="0.25">
      <c r="A183" s="22"/>
      <c r="B183" s="58"/>
      <c r="C183" s="59"/>
      <c r="D183" s="58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  <c r="AS183" s="3"/>
      <c r="AT183" s="3"/>
    </row>
    <row r="184" spans="1:46" ht="15" customHeight="1" x14ac:dyDescent="0.25">
      <c r="AG184" s="23"/>
      <c r="AH184" s="56"/>
      <c r="AI184" s="34"/>
      <c r="AJ184" s="34"/>
    </row>
    <row r="185" spans="1:46" ht="15" customHeight="1" x14ac:dyDescent="0.25">
      <c r="AG185" s="23"/>
      <c r="AH185" s="56"/>
      <c r="AI185" s="34"/>
      <c r="AJ185" s="34"/>
    </row>
    <row r="186" spans="1:46" ht="15" customHeight="1" x14ac:dyDescent="0.25">
      <c r="AG186" s="23"/>
      <c r="AH186" s="56"/>
      <c r="AI186" s="34"/>
      <c r="AJ186" s="34"/>
    </row>
    <row r="187" spans="1:46" ht="15" customHeight="1" x14ac:dyDescent="0.25">
      <c r="AG187" s="23"/>
      <c r="AH187" s="56"/>
      <c r="AI187" s="34"/>
      <c r="AJ187" s="34"/>
    </row>
    <row r="188" spans="1:46" ht="15" customHeight="1" x14ac:dyDescent="0.25">
      <c r="AG188" s="23"/>
      <c r="AH188" s="56"/>
      <c r="AI188" s="34"/>
      <c r="AJ188" s="34"/>
    </row>
    <row r="189" spans="1:46" ht="15" customHeight="1" x14ac:dyDescent="0.25">
      <c r="AG189" s="23"/>
      <c r="AH189" s="56"/>
      <c r="AI189" s="34"/>
      <c r="AJ189" s="34"/>
    </row>
    <row r="190" spans="1:46" ht="15" customHeight="1" x14ac:dyDescent="0.25">
      <c r="AG190" s="23"/>
      <c r="AH190" s="56"/>
      <c r="AI190" s="34"/>
      <c r="AJ190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107" t="s">
        <v>74</v>
      </c>
      <c r="C1" s="5"/>
      <c r="D1" s="80"/>
      <c r="E1" s="108" t="s">
        <v>75</v>
      </c>
      <c r="F1" s="108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08"/>
      <c r="AB1" s="108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40" t="s">
        <v>97</v>
      </c>
      <c r="C2" s="61"/>
      <c r="D2" s="141"/>
      <c r="E2" s="12" t="s">
        <v>12</v>
      </c>
      <c r="F2" s="13"/>
      <c r="G2" s="13"/>
      <c r="H2" s="13"/>
      <c r="I2" s="19"/>
      <c r="J2" s="14"/>
      <c r="K2" s="81"/>
      <c r="L2" s="21" t="s">
        <v>145</v>
      </c>
      <c r="M2" s="13"/>
      <c r="N2" s="13"/>
      <c r="O2" s="20"/>
      <c r="P2" s="18"/>
      <c r="Q2" s="21" t="s">
        <v>146</v>
      </c>
      <c r="R2" s="13"/>
      <c r="S2" s="13"/>
      <c r="T2" s="13"/>
      <c r="U2" s="19"/>
      <c r="V2" s="20"/>
      <c r="W2" s="18"/>
      <c r="X2" s="142" t="s">
        <v>147</v>
      </c>
      <c r="Y2" s="143"/>
      <c r="Z2" s="144"/>
      <c r="AA2" s="12" t="s">
        <v>12</v>
      </c>
      <c r="AB2" s="13"/>
      <c r="AC2" s="13"/>
      <c r="AD2" s="13"/>
      <c r="AE2" s="19"/>
      <c r="AF2" s="14"/>
      <c r="AG2" s="81"/>
      <c r="AH2" s="21" t="s">
        <v>148</v>
      </c>
      <c r="AI2" s="13"/>
      <c r="AJ2" s="13"/>
      <c r="AK2" s="20"/>
      <c r="AL2" s="18"/>
      <c r="AM2" s="21" t="s">
        <v>146</v>
      </c>
      <c r="AN2" s="13"/>
      <c r="AO2" s="13"/>
      <c r="AP2" s="13"/>
      <c r="AQ2" s="19"/>
      <c r="AR2" s="20"/>
      <c r="AS2" s="14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5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5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1994</v>
      </c>
      <c r="C4" s="28" t="s">
        <v>67</v>
      </c>
      <c r="D4" s="25" t="s">
        <v>76</v>
      </c>
      <c r="E4" s="24">
        <v>27</v>
      </c>
      <c r="F4" s="24">
        <v>0</v>
      </c>
      <c r="G4" s="24">
        <v>27</v>
      </c>
      <c r="H4" s="26">
        <v>8</v>
      </c>
      <c r="I4" s="24">
        <v>84</v>
      </c>
      <c r="J4" s="27"/>
      <c r="K4" s="29"/>
      <c r="L4" s="65"/>
      <c r="M4" s="17"/>
      <c r="N4" s="17"/>
      <c r="O4" s="17"/>
      <c r="P4" s="23"/>
      <c r="Q4" s="24"/>
      <c r="R4" s="24"/>
      <c r="S4" s="26"/>
      <c r="T4" s="24"/>
      <c r="U4" s="24"/>
      <c r="V4" s="146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47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1995</v>
      </c>
      <c r="C5" s="28" t="s">
        <v>77</v>
      </c>
      <c r="D5" s="25" t="s">
        <v>76</v>
      </c>
      <c r="E5" s="24">
        <v>16</v>
      </c>
      <c r="F5" s="24">
        <v>1</v>
      </c>
      <c r="G5" s="24">
        <v>6</v>
      </c>
      <c r="H5" s="26">
        <v>3</v>
      </c>
      <c r="I5" s="24">
        <v>36</v>
      </c>
      <c r="J5" s="27"/>
      <c r="K5" s="29"/>
      <c r="L5" s="65"/>
      <c r="M5" s="17"/>
      <c r="N5" s="17"/>
      <c r="O5" s="17"/>
      <c r="P5" s="23"/>
      <c r="Q5" s="24"/>
      <c r="R5" s="24"/>
      <c r="S5" s="26"/>
      <c r="T5" s="24"/>
      <c r="U5" s="24"/>
      <c r="V5" s="146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47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1996</v>
      </c>
      <c r="C6" s="28" t="s">
        <v>77</v>
      </c>
      <c r="D6" s="25" t="s">
        <v>76</v>
      </c>
      <c r="E6" s="24">
        <v>26</v>
      </c>
      <c r="F6" s="24">
        <v>2</v>
      </c>
      <c r="G6" s="24">
        <v>22</v>
      </c>
      <c r="H6" s="26">
        <v>11</v>
      </c>
      <c r="I6" s="24">
        <v>108</v>
      </c>
      <c r="J6" s="27"/>
      <c r="K6" s="29"/>
      <c r="L6" s="65"/>
      <c r="M6" s="17"/>
      <c r="N6" s="17"/>
      <c r="O6" s="17"/>
      <c r="P6" s="23"/>
      <c r="Q6" s="24"/>
      <c r="R6" s="24"/>
      <c r="S6" s="26"/>
      <c r="T6" s="24"/>
      <c r="U6" s="24"/>
      <c r="V6" s="146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47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8"/>
      <c r="D7" s="25"/>
      <c r="E7" s="24"/>
      <c r="F7" s="24"/>
      <c r="G7" s="24"/>
      <c r="H7" s="26"/>
      <c r="I7" s="24"/>
      <c r="J7" s="27"/>
      <c r="K7" s="29"/>
      <c r="L7" s="65"/>
      <c r="M7" s="17"/>
      <c r="N7" s="17"/>
      <c r="O7" s="17"/>
      <c r="P7" s="23"/>
      <c r="Q7" s="24"/>
      <c r="R7" s="24"/>
      <c r="S7" s="26"/>
      <c r="T7" s="24"/>
      <c r="U7" s="24"/>
      <c r="V7" s="146"/>
      <c r="W7" s="29"/>
      <c r="X7" s="24"/>
      <c r="Y7" s="28"/>
      <c r="Z7" s="25"/>
      <c r="AA7" s="24"/>
      <c r="AB7" s="24"/>
      <c r="AC7" s="24"/>
      <c r="AD7" s="26"/>
      <c r="AE7" s="24"/>
      <c r="AF7" s="27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47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/>
      <c r="C8" s="28"/>
      <c r="D8" s="25"/>
      <c r="E8" s="24"/>
      <c r="F8" s="24"/>
      <c r="G8" s="24"/>
      <c r="H8" s="26"/>
      <c r="I8" s="24"/>
      <c r="J8" s="27"/>
      <c r="K8" s="29"/>
      <c r="L8" s="65"/>
      <c r="M8" s="17"/>
      <c r="N8" s="17"/>
      <c r="O8" s="17"/>
      <c r="P8" s="23"/>
      <c r="Q8" s="24"/>
      <c r="R8" s="24"/>
      <c r="S8" s="26"/>
      <c r="T8" s="24"/>
      <c r="U8" s="24"/>
      <c r="V8" s="146"/>
      <c r="W8" s="29"/>
      <c r="X8" s="24">
        <v>2008</v>
      </c>
      <c r="Y8" s="24" t="s">
        <v>63</v>
      </c>
      <c r="Z8" s="25" t="s">
        <v>82</v>
      </c>
      <c r="AA8" s="24">
        <v>5</v>
      </c>
      <c r="AB8" s="24">
        <v>1</v>
      </c>
      <c r="AC8" s="24">
        <v>21</v>
      </c>
      <c r="AD8" s="24">
        <v>3</v>
      </c>
      <c r="AE8" s="24">
        <v>36</v>
      </c>
      <c r="AF8" s="31">
        <v>0.65449999999999997</v>
      </c>
      <c r="AG8" s="165">
        <v>55</v>
      </c>
      <c r="AH8" s="17" t="s">
        <v>81</v>
      </c>
      <c r="AI8" s="17"/>
      <c r="AJ8" s="17"/>
      <c r="AK8" s="17"/>
      <c r="AL8" s="23"/>
      <c r="AM8" s="24">
        <v>7</v>
      </c>
      <c r="AN8" s="24">
        <v>0</v>
      </c>
      <c r="AO8" s="24">
        <v>14</v>
      </c>
      <c r="AP8" s="24">
        <v>4</v>
      </c>
      <c r="AQ8" s="24">
        <v>28</v>
      </c>
      <c r="AR8" s="147">
        <v>0.47499999999999998</v>
      </c>
      <c r="AS8" s="1">
        <v>59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/>
      <c r="C9" s="28"/>
      <c r="D9" s="25"/>
      <c r="E9" s="24"/>
      <c r="F9" s="24"/>
      <c r="G9" s="24"/>
      <c r="H9" s="26"/>
      <c r="I9" s="24"/>
      <c r="J9" s="27"/>
      <c r="K9" s="29"/>
      <c r="L9" s="65"/>
      <c r="M9" s="17"/>
      <c r="N9" s="17"/>
      <c r="O9" s="17"/>
      <c r="P9" s="23"/>
      <c r="Q9" s="24"/>
      <c r="R9" s="24"/>
      <c r="S9" s="26"/>
      <c r="T9" s="24"/>
      <c r="U9" s="24"/>
      <c r="V9" s="146"/>
      <c r="W9" s="29"/>
      <c r="X9" s="24"/>
      <c r="Y9" s="24"/>
      <c r="Z9" s="25"/>
      <c r="AA9" s="24"/>
      <c r="AB9" s="24"/>
      <c r="AC9" s="24"/>
      <c r="AD9" s="24"/>
      <c r="AE9" s="24"/>
      <c r="AF9" s="31"/>
      <c r="AG9" s="165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47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>
        <v>2011</v>
      </c>
      <c r="C10" s="28" t="s">
        <v>67</v>
      </c>
      <c r="D10" s="25" t="s">
        <v>84</v>
      </c>
      <c r="E10" s="24">
        <v>1</v>
      </c>
      <c r="F10" s="24">
        <v>0</v>
      </c>
      <c r="G10" s="24">
        <v>0</v>
      </c>
      <c r="H10" s="26">
        <v>0</v>
      </c>
      <c r="I10" s="24">
        <v>4</v>
      </c>
      <c r="J10" s="27">
        <v>0.36399999999999999</v>
      </c>
      <c r="K10" s="29">
        <v>11</v>
      </c>
      <c r="L10" s="65"/>
      <c r="M10" s="17"/>
      <c r="N10" s="17"/>
      <c r="O10" s="17"/>
      <c r="P10" s="23"/>
      <c r="Q10" s="24"/>
      <c r="R10" s="24"/>
      <c r="S10" s="26"/>
      <c r="T10" s="24"/>
      <c r="U10" s="24"/>
      <c r="V10" s="146"/>
      <c r="W10" s="29"/>
      <c r="X10" s="24">
        <v>2011</v>
      </c>
      <c r="Y10" s="24" t="s">
        <v>63</v>
      </c>
      <c r="Z10" s="25" t="s">
        <v>154</v>
      </c>
      <c r="AA10" s="24">
        <v>1</v>
      </c>
      <c r="AB10" s="24">
        <v>0</v>
      </c>
      <c r="AC10" s="24">
        <v>3</v>
      </c>
      <c r="AD10" s="24">
        <v>0</v>
      </c>
      <c r="AE10" s="24">
        <v>6</v>
      </c>
      <c r="AF10" s="31">
        <v>0.6</v>
      </c>
      <c r="AG10" s="165">
        <v>10</v>
      </c>
      <c r="AH10" s="17"/>
      <c r="AI10" s="17"/>
      <c r="AJ10" s="17"/>
      <c r="AK10" s="17"/>
      <c r="AL10" s="23"/>
      <c r="AM10" s="24">
        <v>4</v>
      </c>
      <c r="AN10" s="24">
        <v>0</v>
      </c>
      <c r="AO10" s="24">
        <v>8</v>
      </c>
      <c r="AP10" s="24">
        <v>1</v>
      </c>
      <c r="AQ10" s="24">
        <v>13</v>
      </c>
      <c r="AR10" s="147">
        <v>0.43330000000000002</v>
      </c>
      <c r="AS10" s="1">
        <v>30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148" t="s">
        <v>149</v>
      </c>
      <c r="C11" s="122"/>
      <c r="D11" s="121"/>
      <c r="E11" s="149">
        <f>SUM(E4:E10)</f>
        <v>70</v>
      </c>
      <c r="F11" s="149">
        <f>SUM(F4:F10)</f>
        <v>3</v>
      </c>
      <c r="G11" s="149">
        <f>SUM(G4:G10)</f>
        <v>55</v>
      </c>
      <c r="H11" s="149">
        <f>SUM(H4:H10)</f>
        <v>22</v>
      </c>
      <c r="I11" s="149">
        <f>SUM(I4:I10)</f>
        <v>232</v>
      </c>
      <c r="J11" s="150">
        <v>0</v>
      </c>
      <c r="K11" s="81">
        <f>SUM(K4:K10)</f>
        <v>11</v>
      </c>
      <c r="L11" s="21"/>
      <c r="M11" s="19"/>
      <c r="N11" s="69"/>
      <c r="O11" s="70"/>
      <c r="P11" s="23"/>
      <c r="Q11" s="149">
        <f>SUM(Q4:Q10)</f>
        <v>0</v>
      </c>
      <c r="R11" s="149">
        <f>SUM(R4:R10)</f>
        <v>0</v>
      </c>
      <c r="S11" s="149">
        <f>SUM(S4:S10)</f>
        <v>0</v>
      </c>
      <c r="T11" s="149">
        <f>SUM(T4:T10)</f>
        <v>0</v>
      </c>
      <c r="U11" s="149">
        <f>SUM(U4:U10)</f>
        <v>0</v>
      </c>
      <c r="V11" s="32">
        <v>0</v>
      </c>
      <c r="W11" s="81">
        <f>SUM(W4:W10)</f>
        <v>0</v>
      </c>
      <c r="X11" s="15" t="s">
        <v>149</v>
      </c>
      <c r="Y11" s="16"/>
      <c r="Z11" s="14"/>
      <c r="AA11" s="149">
        <f>SUM(AA4:AA10)</f>
        <v>6</v>
      </c>
      <c r="AB11" s="149">
        <f>SUM(AB4:AB10)</f>
        <v>1</v>
      </c>
      <c r="AC11" s="149">
        <f>SUM(AC4:AC10)</f>
        <v>24</v>
      </c>
      <c r="AD11" s="149">
        <f>SUM(AD4:AD10)</f>
        <v>3</v>
      </c>
      <c r="AE11" s="149">
        <f>SUM(AE4:AE10)</f>
        <v>42</v>
      </c>
      <c r="AF11" s="150">
        <f>PRODUCT(AE11/AG11)</f>
        <v>0.64615384615384619</v>
      </c>
      <c r="AG11" s="81">
        <f>SUM(AG4:AG10)</f>
        <v>65</v>
      </c>
      <c r="AH11" s="21"/>
      <c r="AI11" s="19"/>
      <c r="AJ11" s="69"/>
      <c r="AK11" s="70"/>
      <c r="AL11" s="23"/>
      <c r="AM11" s="149">
        <f>SUM(AM4:AM10)</f>
        <v>11</v>
      </c>
      <c r="AN11" s="149">
        <f>SUM(AN4:AN10)</f>
        <v>0</v>
      </c>
      <c r="AO11" s="149">
        <f>SUM(AO4:AO10)</f>
        <v>22</v>
      </c>
      <c r="AP11" s="149">
        <f>SUM(AP4:AP10)</f>
        <v>5</v>
      </c>
      <c r="AQ11" s="149">
        <f>SUM(AQ4:AQ10)</f>
        <v>41</v>
      </c>
      <c r="AR11" s="150">
        <f>PRODUCT(AQ11/AS11)</f>
        <v>0.4606741573033708</v>
      </c>
      <c r="AS11" s="145">
        <f>SUM(AS4:AS10)</f>
        <v>89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9"/>
      <c r="L12" s="23"/>
      <c r="M12" s="23"/>
      <c r="N12" s="23"/>
      <c r="O12" s="23"/>
      <c r="P12" s="34"/>
      <c r="Q12" s="34"/>
      <c r="R12" s="37"/>
      <c r="S12" s="34"/>
      <c r="T12" s="34"/>
      <c r="U12" s="23"/>
      <c r="V12" s="23"/>
      <c r="W12" s="29"/>
      <c r="X12" s="34"/>
      <c r="Y12" s="34"/>
      <c r="Z12" s="34"/>
      <c r="AA12" s="34"/>
      <c r="AB12" s="34"/>
      <c r="AC12" s="34"/>
      <c r="AD12" s="34"/>
      <c r="AE12" s="34"/>
      <c r="AF12" s="35"/>
      <c r="AG12" s="29"/>
      <c r="AH12" s="23"/>
      <c r="AI12" s="23"/>
      <c r="AJ12" s="23"/>
      <c r="AK12" s="23"/>
      <c r="AL12" s="34"/>
      <c r="AM12" s="34"/>
      <c r="AN12" s="37"/>
      <c r="AO12" s="34"/>
      <c r="AP12" s="34"/>
      <c r="AQ12" s="23"/>
      <c r="AR12" s="23"/>
      <c r="AS12" s="2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1" t="s">
        <v>150</v>
      </c>
      <c r="C13" s="152"/>
      <c r="D13" s="153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3"/>
      <c r="L13" s="17" t="s">
        <v>26</v>
      </c>
      <c r="M13" s="17" t="s">
        <v>27</v>
      </c>
      <c r="N13" s="17" t="s">
        <v>151</v>
      </c>
      <c r="O13" s="17" t="s">
        <v>152</v>
      </c>
      <c r="Q13" s="37"/>
      <c r="R13" s="37" t="s">
        <v>58</v>
      </c>
      <c r="S13" s="37"/>
      <c r="T13" s="37" t="s">
        <v>85</v>
      </c>
      <c r="U13" s="23"/>
      <c r="V13" s="29"/>
      <c r="W13" s="29"/>
      <c r="X13" s="154"/>
      <c r="Y13" s="154"/>
      <c r="Z13" s="154"/>
      <c r="AA13" s="154"/>
      <c r="AB13" s="154"/>
      <c r="AC13" s="37"/>
      <c r="AD13" s="37"/>
      <c r="AE13" s="37"/>
      <c r="AF13" s="34"/>
      <c r="AG13" s="34"/>
      <c r="AH13" s="34"/>
      <c r="AI13" s="34"/>
      <c r="AJ13" s="34"/>
      <c r="AK13" s="34"/>
      <c r="AM13" s="29"/>
      <c r="AN13" s="154"/>
      <c r="AO13" s="154"/>
      <c r="AP13" s="154"/>
      <c r="AQ13" s="154"/>
      <c r="AR13" s="154"/>
      <c r="AS13" s="15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40" t="s">
        <v>11</v>
      </c>
      <c r="C14" s="11"/>
      <c r="D14" s="42"/>
      <c r="E14" s="155">
        <v>343</v>
      </c>
      <c r="F14" s="155">
        <v>15</v>
      </c>
      <c r="G14" s="155">
        <v>246</v>
      </c>
      <c r="H14" s="155">
        <v>103</v>
      </c>
      <c r="I14" s="155">
        <v>1187</v>
      </c>
      <c r="J14" s="156">
        <v>0.51300000000000001</v>
      </c>
      <c r="K14" s="34">
        <f>PRODUCT(I14/J14)</f>
        <v>2313.8401559454192</v>
      </c>
      <c r="L14" s="157">
        <f>PRODUCT((F14+G14)/E14)</f>
        <v>0.76093294460641403</v>
      </c>
      <c r="M14" s="157">
        <f>PRODUCT(H14/E14)</f>
        <v>0.30029154518950435</v>
      </c>
      <c r="N14" s="157">
        <f>PRODUCT((F14+G14+H14)/E14)</f>
        <v>1.0612244897959184</v>
      </c>
      <c r="O14" s="157">
        <f>PRODUCT(I14/E14)</f>
        <v>3.4606413994169096</v>
      </c>
      <c r="Q14" s="37"/>
      <c r="R14" s="37"/>
      <c r="S14" s="37"/>
      <c r="T14" s="34" t="s">
        <v>87</v>
      </c>
      <c r="U14" s="34"/>
      <c r="V14" s="34"/>
      <c r="W14" s="34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7"/>
      <c r="AO14" s="37"/>
      <c r="AP14" s="37"/>
      <c r="AQ14" s="37"/>
      <c r="AR14" s="37"/>
      <c r="AS14" s="37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58" t="s">
        <v>97</v>
      </c>
      <c r="C15" s="159"/>
      <c r="D15" s="160"/>
      <c r="E15" s="155">
        <f>PRODUCT(E11+Q11)</f>
        <v>70</v>
      </c>
      <c r="F15" s="155">
        <f>PRODUCT(F11+R11)</f>
        <v>3</v>
      </c>
      <c r="G15" s="155">
        <f>PRODUCT(G11+S11)</f>
        <v>55</v>
      </c>
      <c r="H15" s="155">
        <f>PRODUCT(H11+T11)</f>
        <v>22</v>
      </c>
      <c r="I15" s="155">
        <f>PRODUCT(I11+U11)</f>
        <v>232</v>
      </c>
      <c r="J15" s="156"/>
      <c r="K15" s="34">
        <f>PRODUCT(K11+W11)</f>
        <v>11</v>
      </c>
      <c r="L15" s="157">
        <f>PRODUCT((F15+G15)/E15)</f>
        <v>0.82857142857142863</v>
      </c>
      <c r="M15" s="157">
        <f>PRODUCT(H15/E15)</f>
        <v>0.31428571428571428</v>
      </c>
      <c r="N15" s="157">
        <f>PRODUCT((F15+G15+H15)/E15)</f>
        <v>1.1428571428571428</v>
      </c>
      <c r="O15" s="157">
        <f>PRODUCT(I15/E15)</f>
        <v>3.3142857142857145</v>
      </c>
      <c r="Q15" s="37"/>
      <c r="R15" s="37"/>
      <c r="S15" s="37"/>
      <c r="T15" s="34" t="s">
        <v>86</v>
      </c>
      <c r="U15" s="34"/>
      <c r="V15" s="34"/>
      <c r="W15" s="34"/>
      <c r="X15" s="34"/>
      <c r="Y15" s="34"/>
      <c r="Z15" s="34"/>
      <c r="AA15" s="34"/>
      <c r="AB15" s="34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17" t="s">
        <v>147</v>
      </c>
      <c r="C16" s="161"/>
      <c r="D16" s="162"/>
      <c r="E16" s="155">
        <f>PRODUCT(AA11+AM11)</f>
        <v>17</v>
      </c>
      <c r="F16" s="155">
        <f>PRODUCT(AB11+AN11)</f>
        <v>1</v>
      </c>
      <c r="G16" s="155">
        <f>PRODUCT(AC11+AO11)</f>
        <v>46</v>
      </c>
      <c r="H16" s="155">
        <f>PRODUCT(AD11+AP11)</f>
        <v>8</v>
      </c>
      <c r="I16" s="155">
        <f>PRODUCT(AE11+AQ11)</f>
        <v>83</v>
      </c>
      <c r="J16" s="156">
        <f>PRODUCT(I16/K16)</f>
        <v>0.53896103896103897</v>
      </c>
      <c r="K16" s="23">
        <f>PRODUCT(AG11+AS11)</f>
        <v>154</v>
      </c>
      <c r="L16" s="157">
        <f>PRODUCT((F16+G16)/E16)</f>
        <v>2.7647058823529411</v>
      </c>
      <c r="M16" s="157">
        <f>PRODUCT(H16/E16)</f>
        <v>0.47058823529411764</v>
      </c>
      <c r="N16" s="157">
        <f>PRODUCT((F16+G16+H16)/E16)</f>
        <v>3.2352941176470589</v>
      </c>
      <c r="O16" s="157">
        <f>PRODUCT(I16/E16)</f>
        <v>4.882352941176471</v>
      </c>
      <c r="Q16" s="37"/>
      <c r="R16" s="37"/>
      <c r="S16" s="34"/>
      <c r="T16" s="34" t="s">
        <v>88</v>
      </c>
      <c r="U16" s="23"/>
      <c r="V16" s="23"/>
      <c r="W16" s="34"/>
      <c r="X16" s="34"/>
      <c r="Y16" s="34"/>
      <c r="Z16" s="34"/>
      <c r="AA16" s="34"/>
      <c r="AB16" s="34"/>
      <c r="AC16" s="37"/>
      <c r="AD16" s="37"/>
      <c r="AE16" s="37"/>
      <c r="AF16" s="37"/>
      <c r="AG16" s="37"/>
      <c r="AH16" s="37"/>
      <c r="AI16" s="37"/>
      <c r="AJ16" s="37"/>
      <c r="AK16" s="34"/>
      <c r="AL16" s="23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63" t="s">
        <v>149</v>
      </c>
      <c r="C17" s="88"/>
      <c r="D17" s="164"/>
      <c r="E17" s="155">
        <f>SUM(E14:E16)</f>
        <v>430</v>
      </c>
      <c r="F17" s="155">
        <f t="shared" ref="F17:I17" si="0">SUM(F14:F16)</f>
        <v>19</v>
      </c>
      <c r="G17" s="155">
        <f t="shared" si="0"/>
        <v>347</v>
      </c>
      <c r="H17" s="155">
        <f t="shared" si="0"/>
        <v>133</v>
      </c>
      <c r="I17" s="155">
        <f t="shared" si="0"/>
        <v>1502</v>
      </c>
      <c r="J17" s="156"/>
      <c r="K17" s="34">
        <f>SUM(K14:K16)</f>
        <v>2478.8401559454192</v>
      </c>
      <c r="L17" s="157">
        <f>PRODUCT((F17+G17)/E17)</f>
        <v>0.85116279069767442</v>
      </c>
      <c r="M17" s="157">
        <f>PRODUCT(H17/E17)</f>
        <v>0.30930232558139537</v>
      </c>
      <c r="N17" s="157">
        <f>PRODUCT((F17+G17+H17)/E17)</f>
        <v>1.1604651162790698</v>
      </c>
      <c r="O17" s="157">
        <f>PRODUCT(I17/E17)</f>
        <v>3.4930232558139536</v>
      </c>
      <c r="Q17" s="23"/>
      <c r="R17" s="23"/>
      <c r="S17" s="23"/>
      <c r="T17" s="37" t="s">
        <v>89</v>
      </c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23"/>
      <c r="F18" s="23"/>
      <c r="G18" s="23"/>
      <c r="H18" s="23"/>
      <c r="I18" s="23"/>
      <c r="J18" s="34"/>
      <c r="K18" s="34"/>
      <c r="L18" s="23"/>
      <c r="M18" s="23"/>
      <c r="N18" s="23"/>
      <c r="O18" s="23"/>
      <c r="P18" s="34"/>
      <c r="Q18" s="34"/>
      <c r="R18" s="34"/>
      <c r="S18" s="34"/>
      <c r="T18" s="57" t="s">
        <v>153</v>
      </c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7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7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7"/>
      <c r="AK176" s="3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7"/>
      <c r="AK177" s="3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7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4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23"/>
      <c r="AL182" s="23"/>
    </row>
    <row r="183" spans="12:38" x14ac:dyDescent="0.25"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4.57031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93" customWidth="1"/>
    <col min="22" max="22" width="9" style="59" customWidth="1"/>
    <col min="23" max="23" width="18.140625" style="66" customWidth="1"/>
    <col min="24" max="24" width="9.7109375" style="59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91"/>
      <c r="R1" s="91"/>
      <c r="S1" s="91"/>
      <c r="T1" s="91"/>
      <c r="U1" s="91"/>
      <c r="V1" s="61"/>
      <c r="W1" s="62"/>
      <c r="X1" s="60"/>
      <c r="Y1" s="63"/>
      <c r="Z1" s="63"/>
      <c r="AA1" s="63"/>
      <c r="AB1" s="63"/>
      <c r="AC1" s="63"/>
      <c r="AD1" s="63"/>
    </row>
    <row r="2" spans="1:30" x14ac:dyDescent="0.25">
      <c r="A2" s="7"/>
      <c r="B2" s="9" t="s">
        <v>74</v>
      </c>
      <c r="C2" s="108" t="s">
        <v>75</v>
      </c>
      <c r="D2" s="64"/>
      <c r="E2" s="10"/>
      <c r="F2" s="95"/>
      <c r="G2" s="64"/>
      <c r="H2" s="10"/>
      <c r="I2" s="10"/>
      <c r="J2" s="10"/>
      <c r="K2" s="10"/>
      <c r="L2" s="10"/>
      <c r="M2" s="10"/>
      <c r="N2" s="10"/>
      <c r="O2" s="10"/>
      <c r="P2" s="10"/>
      <c r="Q2" s="92"/>
      <c r="R2" s="92"/>
      <c r="S2" s="92"/>
      <c r="T2" s="92"/>
      <c r="U2" s="92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7"/>
      <c r="B3" s="21" t="s">
        <v>98</v>
      </c>
      <c r="C3" s="21" t="s">
        <v>34</v>
      </c>
      <c r="D3" s="15" t="s">
        <v>35</v>
      </c>
      <c r="E3" s="20" t="s">
        <v>1</v>
      </c>
      <c r="F3" s="98"/>
      <c r="G3" s="17" t="s">
        <v>36</v>
      </c>
      <c r="H3" s="14" t="s">
        <v>37</v>
      </c>
      <c r="I3" s="14" t="s">
        <v>31</v>
      </c>
      <c r="J3" s="16" t="s">
        <v>38</v>
      </c>
      <c r="K3" s="16" t="s">
        <v>39</v>
      </c>
      <c r="L3" s="16" t="s">
        <v>40</v>
      </c>
      <c r="M3" s="17" t="s">
        <v>41</v>
      </c>
      <c r="N3" s="17" t="s">
        <v>30</v>
      </c>
      <c r="O3" s="14" t="s">
        <v>42</v>
      </c>
      <c r="P3" s="17" t="s">
        <v>37</v>
      </c>
      <c r="Q3" s="65" t="s">
        <v>16</v>
      </c>
      <c r="R3" s="65">
        <v>1</v>
      </c>
      <c r="S3" s="65">
        <v>2</v>
      </c>
      <c r="T3" s="65">
        <v>3</v>
      </c>
      <c r="U3" s="65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7"/>
      <c r="B4" s="124" t="s">
        <v>99</v>
      </c>
      <c r="C4" s="124" t="s">
        <v>100</v>
      </c>
      <c r="D4" s="125" t="s">
        <v>101</v>
      </c>
      <c r="E4" s="126" t="s">
        <v>76</v>
      </c>
      <c r="F4" s="90"/>
      <c r="G4" s="127">
        <v>1</v>
      </c>
      <c r="H4" s="128"/>
      <c r="I4" s="128"/>
      <c r="J4" s="129"/>
      <c r="K4" s="129"/>
      <c r="L4" s="129"/>
      <c r="M4" s="129">
        <v>1</v>
      </c>
      <c r="N4" s="127"/>
      <c r="O4" s="128"/>
      <c r="P4" s="128"/>
      <c r="Q4" s="137"/>
      <c r="R4" s="137"/>
      <c r="S4" s="137"/>
      <c r="T4" s="137"/>
      <c r="U4" s="137"/>
      <c r="V4" s="130"/>
      <c r="W4" s="124" t="s">
        <v>102</v>
      </c>
      <c r="X4" s="127" t="s">
        <v>103</v>
      </c>
      <c r="Y4" s="63"/>
      <c r="Z4" s="63"/>
      <c r="AA4" s="63"/>
      <c r="AB4" s="63"/>
      <c r="AC4" s="63"/>
      <c r="AD4" s="63"/>
    </row>
    <row r="5" spans="1:30" x14ac:dyDescent="0.25">
      <c r="A5" s="22"/>
      <c r="B5" s="84"/>
      <c r="C5" s="86"/>
      <c r="D5" s="86"/>
      <c r="E5" s="88"/>
      <c r="F5" s="88"/>
      <c r="G5" s="96"/>
      <c r="H5" s="87"/>
      <c r="I5" s="85"/>
      <c r="J5" s="87"/>
      <c r="K5" s="85"/>
      <c r="L5" s="87"/>
      <c r="M5" s="87"/>
      <c r="N5" s="87"/>
      <c r="O5" s="87"/>
      <c r="P5" s="87"/>
      <c r="Q5" s="97"/>
      <c r="R5" s="97"/>
      <c r="S5" s="97"/>
      <c r="T5" s="97"/>
      <c r="U5" s="97"/>
      <c r="V5" s="87"/>
      <c r="W5" s="87"/>
      <c r="X5" s="89"/>
      <c r="Y5" s="63"/>
      <c r="Z5" s="63"/>
      <c r="AA5" s="63"/>
      <c r="AB5" s="63"/>
      <c r="AC5" s="63"/>
      <c r="AD5" s="63"/>
    </row>
    <row r="6" spans="1:30" x14ac:dyDescent="0.25">
      <c r="A6" s="7"/>
      <c r="B6" s="123" t="s">
        <v>104</v>
      </c>
      <c r="C6" s="21" t="s">
        <v>34</v>
      </c>
      <c r="D6" s="15" t="s">
        <v>35</v>
      </c>
      <c r="E6" s="20" t="s">
        <v>1</v>
      </c>
      <c r="F6" s="98"/>
      <c r="G6" s="17" t="s">
        <v>36</v>
      </c>
      <c r="H6" s="14" t="s">
        <v>37</v>
      </c>
      <c r="I6" s="14" t="s">
        <v>31</v>
      </c>
      <c r="J6" s="16" t="s">
        <v>38</v>
      </c>
      <c r="K6" s="16" t="s">
        <v>39</v>
      </c>
      <c r="L6" s="16" t="s">
        <v>40</v>
      </c>
      <c r="M6" s="17" t="s">
        <v>41</v>
      </c>
      <c r="N6" s="17" t="s">
        <v>30</v>
      </c>
      <c r="O6" s="14" t="s">
        <v>42</v>
      </c>
      <c r="P6" s="17" t="s">
        <v>37</v>
      </c>
      <c r="Q6" s="65" t="s">
        <v>16</v>
      </c>
      <c r="R6" s="65">
        <v>1</v>
      </c>
      <c r="S6" s="65">
        <v>2</v>
      </c>
      <c r="T6" s="65">
        <v>3</v>
      </c>
      <c r="U6" s="65" t="s">
        <v>43</v>
      </c>
      <c r="V6" s="16" t="s">
        <v>21</v>
      </c>
      <c r="W6" s="15" t="s">
        <v>44</v>
      </c>
      <c r="X6" s="15" t="s">
        <v>45</v>
      </c>
      <c r="Y6" s="63"/>
      <c r="Z6" s="63"/>
      <c r="AA6" s="63"/>
      <c r="AB6" s="63"/>
      <c r="AC6" s="63"/>
      <c r="AD6" s="63"/>
    </row>
    <row r="7" spans="1:30" x14ac:dyDescent="0.25">
      <c r="A7" s="22"/>
      <c r="B7" s="124" t="s">
        <v>105</v>
      </c>
      <c r="C7" s="131" t="s">
        <v>106</v>
      </c>
      <c r="D7" s="125" t="s">
        <v>101</v>
      </c>
      <c r="E7" s="132" t="s">
        <v>76</v>
      </c>
      <c r="F7" s="90"/>
      <c r="G7" s="127"/>
      <c r="H7" s="128"/>
      <c r="I7" s="127">
        <v>1</v>
      </c>
      <c r="J7" s="129"/>
      <c r="K7" s="129"/>
      <c r="L7" s="129"/>
      <c r="M7" s="129">
        <v>1</v>
      </c>
      <c r="N7" s="127"/>
      <c r="O7" s="128">
        <v>2</v>
      </c>
      <c r="P7" s="128"/>
      <c r="Q7" s="137"/>
      <c r="R7" s="137"/>
      <c r="S7" s="137"/>
      <c r="T7" s="137"/>
      <c r="U7" s="137"/>
      <c r="V7" s="133"/>
      <c r="W7" s="131" t="s">
        <v>107</v>
      </c>
      <c r="X7" s="134" t="s">
        <v>108</v>
      </c>
      <c r="Y7" s="63"/>
      <c r="Z7" s="63"/>
      <c r="AA7" s="63"/>
      <c r="AB7" s="63"/>
      <c r="AC7" s="63"/>
      <c r="AD7" s="63"/>
    </row>
    <row r="8" spans="1:30" x14ac:dyDescent="0.25">
      <c r="A8" s="22"/>
      <c r="B8" s="84"/>
      <c r="C8" s="86"/>
      <c r="D8" s="86"/>
      <c r="E8" s="88"/>
      <c r="F8" s="88"/>
      <c r="G8" s="96"/>
      <c r="H8" s="87"/>
      <c r="I8" s="85"/>
      <c r="J8" s="87"/>
      <c r="K8" s="85"/>
      <c r="L8" s="87"/>
      <c r="M8" s="87"/>
      <c r="N8" s="87"/>
      <c r="O8" s="87"/>
      <c r="P8" s="87"/>
      <c r="Q8" s="97"/>
      <c r="R8" s="97"/>
      <c r="S8" s="97"/>
      <c r="T8" s="97"/>
      <c r="U8" s="97"/>
      <c r="V8" s="87"/>
      <c r="W8" s="87"/>
      <c r="X8" s="89"/>
      <c r="Y8" s="63"/>
      <c r="Z8" s="63"/>
      <c r="AA8" s="63"/>
      <c r="AB8" s="63"/>
      <c r="AC8" s="63"/>
      <c r="AD8" s="63"/>
    </row>
    <row r="9" spans="1:30" x14ac:dyDescent="0.25">
      <c r="A9" s="7"/>
      <c r="B9" s="21" t="s">
        <v>62</v>
      </c>
      <c r="C9" s="21" t="s">
        <v>34</v>
      </c>
      <c r="D9" s="15" t="s">
        <v>35</v>
      </c>
      <c r="E9" s="20" t="s">
        <v>1</v>
      </c>
      <c r="F9" s="98"/>
      <c r="G9" s="17" t="s">
        <v>36</v>
      </c>
      <c r="H9" s="14" t="s">
        <v>37</v>
      </c>
      <c r="I9" s="14" t="s">
        <v>31</v>
      </c>
      <c r="J9" s="16" t="s">
        <v>38</v>
      </c>
      <c r="K9" s="16" t="s">
        <v>39</v>
      </c>
      <c r="L9" s="16" t="s">
        <v>40</v>
      </c>
      <c r="M9" s="17" t="s">
        <v>41</v>
      </c>
      <c r="N9" s="17" t="s">
        <v>30</v>
      </c>
      <c r="O9" s="14" t="s">
        <v>42</v>
      </c>
      <c r="P9" s="17" t="s">
        <v>37</v>
      </c>
      <c r="Q9" s="65" t="s">
        <v>16</v>
      </c>
      <c r="R9" s="65">
        <v>1</v>
      </c>
      <c r="S9" s="65">
        <v>2</v>
      </c>
      <c r="T9" s="65">
        <v>3</v>
      </c>
      <c r="U9" s="65" t="s">
        <v>43</v>
      </c>
      <c r="V9" s="16" t="s">
        <v>21</v>
      </c>
      <c r="W9" s="15" t="s">
        <v>44</v>
      </c>
      <c r="X9" s="15" t="s">
        <v>45</v>
      </c>
      <c r="Y9" s="63"/>
      <c r="Z9" s="63"/>
      <c r="AA9" s="63"/>
      <c r="AB9" s="63"/>
      <c r="AC9" s="63"/>
      <c r="AD9" s="63"/>
    </row>
    <row r="10" spans="1:30" x14ac:dyDescent="0.25">
      <c r="A10" s="7"/>
      <c r="B10" s="124" t="s">
        <v>109</v>
      </c>
      <c r="C10" s="131" t="s">
        <v>110</v>
      </c>
      <c r="D10" s="125" t="s">
        <v>101</v>
      </c>
      <c r="E10" s="135" t="s">
        <v>76</v>
      </c>
      <c r="F10" s="136"/>
      <c r="G10" s="127"/>
      <c r="H10" s="128"/>
      <c r="I10" s="127">
        <v>1</v>
      </c>
      <c r="J10" s="129"/>
      <c r="K10" s="129" t="s">
        <v>66</v>
      </c>
      <c r="L10" s="129"/>
      <c r="M10" s="129">
        <v>1</v>
      </c>
      <c r="N10" s="127"/>
      <c r="O10" s="128"/>
      <c r="P10" s="128">
        <v>1</v>
      </c>
      <c r="Q10" s="137" t="s">
        <v>69</v>
      </c>
      <c r="R10" s="137"/>
      <c r="S10" s="137" t="s">
        <v>59</v>
      </c>
      <c r="T10" s="137" t="s">
        <v>68</v>
      </c>
      <c r="U10" s="137"/>
      <c r="V10" s="133">
        <v>0</v>
      </c>
      <c r="W10" s="131" t="s">
        <v>111</v>
      </c>
      <c r="X10" s="134" t="s">
        <v>112</v>
      </c>
      <c r="Y10" s="63"/>
      <c r="Z10" s="63"/>
      <c r="AA10" s="63"/>
      <c r="AB10" s="63"/>
      <c r="AC10" s="63"/>
      <c r="AD10" s="63"/>
    </row>
    <row r="11" spans="1:30" x14ac:dyDescent="0.25">
      <c r="A11" s="7"/>
      <c r="B11" s="124" t="s">
        <v>113</v>
      </c>
      <c r="C11" s="131" t="s">
        <v>114</v>
      </c>
      <c r="D11" s="125" t="s">
        <v>101</v>
      </c>
      <c r="E11" s="135" t="s">
        <v>76</v>
      </c>
      <c r="F11" s="81"/>
      <c r="G11" s="127"/>
      <c r="H11" s="128"/>
      <c r="I11" s="127">
        <v>1</v>
      </c>
      <c r="J11" s="129"/>
      <c r="K11" s="129" t="s">
        <v>66</v>
      </c>
      <c r="L11" s="129"/>
      <c r="M11" s="129">
        <v>1</v>
      </c>
      <c r="N11" s="127"/>
      <c r="O11" s="128"/>
      <c r="P11" s="128"/>
      <c r="Q11" s="137" t="s">
        <v>117</v>
      </c>
      <c r="R11" s="137" t="s">
        <v>59</v>
      </c>
      <c r="S11" s="137" t="s">
        <v>118</v>
      </c>
      <c r="T11" s="137" t="s">
        <v>119</v>
      </c>
      <c r="U11" s="137"/>
      <c r="V11" s="133">
        <v>0.75</v>
      </c>
      <c r="W11" s="131" t="s">
        <v>115</v>
      </c>
      <c r="X11" s="134" t="s">
        <v>116</v>
      </c>
      <c r="Y11" s="63"/>
      <c r="Z11" s="63"/>
      <c r="AA11" s="63"/>
      <c r="AB11" s="63"/>
      <c r="AC11" s="63"/>
      <c r="AD11" s="63"/>
    </row>
    <row r="12" spans="1:30" x14ac:dyDescent="0.25">
      <c r="A12" s="22"/>
      <c r="B12" s="21" t="s">
        <v>7</v>
      </c>
      <c r="C12" s="16"/>
      <c r="D12" s="15"/>
      <c r="E12" s="82"/>
      <c r="F12" s="90"/>
      <c r="G12" s="17">
        <v>2</v>
      </c>
      <c r="H12" s="17"/>
      <c r="I12" s="17">
        <f>SUM(I9:I11)</f>
        <v>2</v>
      </c>
      <c r="J12" s="16"/>
      <c r="K12" s="16"/>
      <c r="L12" s="16"/>
      <c r="M12" s="17">
        <f t="shared" ref="M12:P12" si="0">SUM(M9:M11)</f>
        <v>2</v>
      </c>
      <c r="N12" s="17"/>
      <c r="O12" s="17"/>
      <c r="P12" s="17">
        <f t="shared" si="0"/>
        <v>1</v>
      </c>
      <c r="Q12" s="65" t="s">
        <v>121</v>
      </c>
      <c r="R12" s="65" t="s">
        <v>59</v>
      </c>
      <c r="S12" s="65" t="s">
        <v>120</v>
      </c>
      <c r="T12" s="65" t="s">
        <v>61</v>
      </c>
      <c r="U12" s="65"/>
      <c r="V12" s="32">
        <v>0.42899999999999999</v>
      </c>
      <c r="W12" s="83"/>
      <c r="X12" s="65"/>
      <c r="Y12" s="63"/>
      <c r="Z12" s="63"/>
      <c r="AA12" s="63"/>
      <c r="AB12" s="63"/>
      <c r="AC12" s="63"/>
      <c r="AD12" s="63"/>
    </row>
    <row r="13" spans="1:30" x14ac:dyDescent="0.25">
      <c r="A13" s="22"/>
      <c r="B13" s="84"/>
      <c r="C13" s="86"/>
      <c r="D13" s="86"/>
      <c r="E13" s="88"/>
      <c r="F13" s="88"/>
      <c r="G13" s="96"/>
      <c r="H13" s="87"/>
      <c r="I13" s="85"/>
      <c r="J13" s="87"/>
      <c r="K13" s="85"/>
      <c r="L13" s="87"/>
      <c r="M13" s="87"/>
      <c r="N13" s="87"/>
      <c r="O13" s="87"/>
      <c r="P13" s="87"/>
      <c r="Q13" s="97"/>
      <c r="R13" s="97"/>
      <c r="S13" s="97"/>
      <c r="T13" s="97"/>
      <c r="U13" s="97"/>
      <c r="V13" s="87"/>
      <c r="W13" s="87"/>
      <c r="X13" s="89"/>
      <c r="Y13" s="63"/>
      <c r="Z13" s="63"/>
      <c r="AA13" s="63"/>
      <c r="AB13" s="63"/>
      <c r="AC13" s="63"/>
      <c r="AD13" s="63"/>
    </row>
    <row r="14" spans="1:30" x14ac:dyDescent="0.25">
      <c r="A14" s="22"/>
      <c r="B14" s="57"/>
      <c r="C14" s="34"/>
      <c r="D14" s="57"/>
      <c r="E14" s="78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79"/>
      <c r="R14" s="79"/>
      <c r="S14" s="79"/>
      <c r="T14" s="79"/>
      <c r="U14" s="79"/>
      <c r="V14" s="34"/>
      <c r="W14" s="57"/>
      <c r="X14" s="34"/>
      <c r="Y14" s="63"/>
      <c r="Z14" s="63"/>
      <c r="AA14" s="63"/>
      <c r="AB14" s="63"/>
      <c r="AC14" s="63"/>
      <c r="AD14" s="63"/>
    </row>
    <row r="15" spans="1:30" x14ac:dyDescent="0.25">
      <c r="A15" s="22"/>
      <c r="B15" s="57"/>
      <c r="C15" s="34"/>
      <c r="D15" s="57"/>
      <c r="E15" s="78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79"/>
      <c r="R15" s="79"/>
      <c r="S15" s="79"/>
      <c r="T15" s="79"/>
      <c r="U15" s="79"/>
      <c r="V15" s="34"/>
      <c r="W15" s="57"/>
      <c r="X15" s="34"/>
      <c r="Y15" s="63"/>
      <c r="Z15" s="63"/>
      <c r="AA15" s="63"/>
      <c r="AB15" s="63"/>
      <c r="AC15" s="63"/>
      <c r="AD15" s="63"/>
    </row>
    <row r="16" spans="1:30" x14ac:dyDescent="0.25">
      <c r="A16" s="22"/>
      <c r="B16" s="57"/>
      <c r="C16" s="34"/>
      <c r="D16" s="57"/>
      <c r="E16" s="78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79"/>
      <c r="R16" s="79"/>
      <c r="S16" s="79"/>
      <c r="T16" s="79"/>
      <c r="U16" s="79"/>
      <c r="V16" s="34"/>
      <c r="W16" s="57"/>
      <c r="X16" s="34"/>
      <c r="Y16" s="63"/>
      <c r="Z16" s="63"/>
      <c r="AA16" s="63"/>
      <c r="AB16" s="63"/>
      <c r="AC16" s="63"/>
      <c r="AD16" s="63"/>
    </row>
    <row r="17" spans="1:30" x14ac:dyDescent="0.25">
      <c r="A17" s="22"/>
      <c r="B17" s="57"/>
      <c r="C17" s="34"/>
      <c r="D17" s="57"/>
      <c r="E17" s="78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79"/>
      <c r="R17" s="79"/>
      <c r="S17" s="79"/>
      <c r="T17" s="79"/>
      <c r="U17" s="79"/>
      <c r="V17" s="34"/>
      <c r="W17" s="57"/>
      <c r="X17" s="34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79"/>
      <c r="R18" s="79"/>
      <c r="S18" s="79"/>
      <c r="T18" s="79"/>
      <c r="U18" s="79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79"/>
      <c r="R19" s="79"/>
      <c r="S19" s="79"/>
      <c r="T19" s="79"/>
      <c r="U19" s="79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79"/>
      <c r="R20" s="79"/>
      <c r="S20" s="79"/>
      <c r="T20" s="79"/>
      <c r="U20" s="79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9"/>
      <c r="R21" s="79"/>
      <c r="S21" s="79"/>
      <c r="T21" s="79"/>
      <c r="U21" s="79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57"/>
      <c r="F45" s="23"/>
      <c r="G45" s="34"/>
      <c r="H45" s="37"/>
      <c r="I45" s="34"/>
      <c r="J45" s="23"/>
      <c r="K45" s="23"/>
      <c r="L45" s="23"/>
      <c r="M45" s="23"/>
      <c r="N45" s="56"/>
      <c r="O45" s="56"/>
      <c r="P45" s="23"/>
      <c r="Q45" s="99"/>
      <c r="R45" s="99"/>
      <c r="S45" s="99"/>
      <c r="T45" s="99"/>
      <c r="U45" s="99"/>
      <c r="V45" s="23"/>
      <c r="W45" s="57"/>
      <c r="X45" s="23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57"/>
      <c r="F46" s="23"/>
      <c r="G46" s="34"/>
      <c r="H46" s="37"/>
      <c r="I46" s="34"/>
      <c r="J46" s="23"/>
      <c r="K46" s="23"/>
      <c r="L46" s="23"/>
      <c r="M46" s="23"/>
      <c r="N46" s="56"/>
      <c r="O46" s="56"/>
      <c r="P46" s="23"/>
      <c r="Q46" s="99"/>
      <c r="R46" s="99"/>
      <c r="S46" s="99"/>
      <c r="T46" s="99"/>
      <c r="U46" s="99"/>
      <c r="V46" s="23"/>
      <c r="W46" s="57"/>
      <c r="X46" s="23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57"/>
      <c r="F47" s="23"/>
      <c r="G47" s="34"/>
      <c r="H47" s="37"/>
      <c r="I47" s="34"/>
      <c r="J47" s="23"/>
      <c r="K47" s="23"/>
      <c r="L47" s="23"/>
      <c r="M47" s="23"/>
      <c r="N47" s="56"/>
      <c r="O47" s="56"/>
      <c r="P47" s="23"/>
      <c r="Q47" s="99"/>
      <c r="R47" s="99"/>
      <c r="S47" s="99"/>
      <c r="T47" s="99"/>
      <c r="U47" s="99"/>
      <c r="V47" s="23"/>
      <c r="W47" s="57"/>
      <c r="X47" s="23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57"/>
      <c r="F48" s="23"/>
      <c r="G48" s="34"/>
      <c r="H48" s="37"/>
      <c r="I48" s="34"/>
      <c r="J48" s="23"/>
      <c r="K48" s="23"/>
      <c r="L48" s="23"/>
      <c r="M48" s="23"/>
      <c r="N48" s="56"/>
      <c r="O48" s="56"/>
      <c r="P48" s="23"/>
      <c r="Q48" s="99"/>
      <c r="R48" s="99"/>
      <c r="S48" s="99"/>
      <c r="T48" s="99"/>
      <c r="U48" s="99"/>
      <c r="V48" s="23"/>
      <c r="W48" s="57"/>
      <c r="X48" s="23"/>
      <c r="Y48" s="63"/>
      <c r="Z48" s="63"/>
      <c r="AA48" s="63"/>
      <c r="AB48" s="63"/>
      <c r="AC48" s="63"/>
      <c r="AD48" s="63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94"/>
      <c r="R51" s="94"/>
      <c r="S51" s="94"/>
      <c r="T51" s="94"/>
      <c r="U51" s="94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4"/>
      <c r="R52" s="94"/>
      <c r="S52" s="94"/>
      <c r="T52" s="94"/>
      <c r="U52" s="94"/>
      <c r="V52"/>
      <c r="W52"/>
      <c r="X52"/>
      <c r="Y52"/>
      <c r="Z52"/>
      <c r="AA52"/>
      <c r="AB52"/>
      <c r="AC52"/>
      <c r="AD52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4"/>
      <c r="R72" s="94"/>
      <c r="S72" s="94"/>
      <c r="T72" s="94"/>
      <c r="U72" s="94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4"/>
      <c r="R74" s="94"/>
      <c r="S74" s="94"/>
      <c r="T74" s="94"/>
      <c r="U74" s="9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4"/>
      <c r="R75" s="94"/>
      <c r="S75" s="94"/>
      <c r="T75" s="94"/>
      <c r="U75" s="9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4"/>
      <c r="R76" s="94"/>
      <c r="S76" s="94"/>
      <c r="T76" s="94"/>
      <c r="U76" s="9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4"/>
      <c r="R77" s="94"/>
      <c r="S77" s="94"/>
      <c r="T77" s="94"/>
      <c r="U77" s="9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4"/>
      <c r="R78" s="94"/>
      <c r="S78" s="94"/>
      <c r="T78" s="94"/>
      <c r="U78" s="9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4"/>
      <c r="R79" s="94"/>
      <c r="S79" s="94"/>
      <c r="T79" s="94"/>
      <c r="U79" s="9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4"/>
      <c r="R80" s="94"/>
      <c r="S80" s="94"/>
      <c r="T80" s="94"/>
      <c r="U80" s="9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4"/>
      <c r="R81" s="94"/>
      <c r="S81" s="94"/>
      <c r="T81" s="94"/>
      <c r="U81" s="9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4"/>
      <c r="R82" s="94"/>
      <c r="S82" s="94"/>
      <c r="T82" s="94"/>
      <c r="U82" s="9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4"/>
      <c r="R83" s="94"/>
      <c r="S83" s="94"/>
      <c r="T83" s="94"/>
      <c r="U83" s="9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4"/>
      <c r="R84" s="94"/>
      <c r="S84" s="94"/>
      <c r="T84" s="94"/>
      <c r="U84" s="9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4"/>
      <c r="R85" s="94"/>
      <c r="S85" s="94"/>
      <c r="T85" s="94"/>
      <c r="U85" s="9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4"/>
      <c r="R86" s="94"/>
      <c r="S86" s="94"/>
      <c r="T86" s="94"/>
      <c r="U86" s="9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4"/>
      <c r="R87" s="94"/>
      <c r="S87" s="94"/>
      <c r="T87" s="94"/>
      <c r="U87" s="9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4"/>
      <c r="R88" s="94"/>
      <c r="S88" s="94"/>
      <c r="T88" s="94"/>
      <c r="U88" s="9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4"/>
      <c r="R89" s="94"/>
      <c r="S89" s="94"/>
      <c r="T89" s="94"/>
      <c r="U89" s="9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4"/>
      <c r="R90" s="94"/>
      <c r="S90" s="94"/>
      <c r="T90" s="94"/>
      <c r="U90" s="9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4"/>
      <c r="R91" s="94"/>
      <c r="S91" s="94"/>
      <c r="T91" s="94"/>
      <c r="U91" s="9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4"/>
      <c r="R92" s="94"/>
      <c r="S92" s="94"/>
      <c r="T92" s="94"/>
      <c r="U92" s="9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4"/>
      <c r="R93" s="94"/>
      <c r="S93" s="94"/>
      <c r="T93" s="94"/>
      <c r="U93" s="9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4"/>
      <c r="R94" s="94"/>
      <c r="S94" s="94"/>
      <c r="T94" s="94"/>
      <c r="U94" s="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4"/>
      <c r="R95" s="94"/>
      <c r="S95" s="94"/>
      <c r="T95" s="94"/>
      <c r="U95" s="9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4"/>
      <c r="R96" s="94"/>
      <c r="S96" s="94"/>
      <c r="T96" s="94"/>
      <c r="U96" s="9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4"/>
      <c r="R97" s="94"/>
      <c r="S97" s="94"/>
      <c r="T97" s="94"/>
      <c r="U97" s="9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4"/>
      <c r="R98" s="94"/>
      <c r="S98" s="94"/>
      <c r="T98" s="94"/>
      <c r="U98" s="9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4"/>
      <c r="R99" s="94"/>
      <c r="S99" s="94"/>
      <c r="T99" s="94"/>
      <c r="U99" s="9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4"/>
      <c r="R100" s="94"/>
      <c r="S100" s="94"/>
      <c r="T100" s="94"/>
      <c r="U100" s="9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4"/>
      <c r="R101" s="94"/>
      <c r="S101" s="94"/>
      <c r="T101" s="94"/>
      <c r="U101" s="9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4"/>
      <c r="R102" s="94"/>
      <c r="S102" s="94"/>
      <c r="T102" s="94"/>
      <c r="U102" s="9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4"/>
      <c r="R103" s="94"/>
      <c r="S103" s="94"/>
      <c r="T103" s="94"/>
      <c r="U103" s="9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4"/>
      <c r="R104" s="94"/>
      <c r="S104" s="94"/>
      <c r="T104" s="94"/>
      <c r="U104" s="9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4"/>
      <c r="R105" s="94"/>
      <c r="S105" s="94"/>
      <c r="T105" s="94"/>
      <c r="U105" s="9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4"/>
      <c r="R106" s="94"/>
      <c r="S106" s="94"/>
      <c r="T106" s="94"/>
      <c r="U106" s="9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4"/>
      <c r="R107" s="94"/>
      <c r="S107" s="94"/>
      <c r="T107" s="94"/>
      <c r="U107" s="9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4"/>
      <c r="R108" s="94"/>
      <c r="S108" s="94"/>
      <c r="T108" s="94"/>
      <c r="U108" s="9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4"/>
      <c r="R109" s="94"/>
      <c r="S109" s="94"/>
      <c r="T109" s="94"/>
      <c r="U109" s="9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4"/>
      <c r="R110" s="94"/>
      <c r="S110" s="94"/>
      <c r="T110" s="94"/>
      <c r="U110" s="9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4"/>
      <c r="R111" s="94"/>
      <c r="S111" s="94"/>
      <c r="T111" s="94"/>
      <c r="U111" s="9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4"/>
      <c r="R112" s="94"/>
      <c r="S112" s="94"/>
      <c r="T112" s="94"/>
      <c r="U112" s="9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4"/>
      <c r="R113" s="94"/>
      <c r="S113" s="94"/>
      <c r="T113" s="94"/>
      <c r="U113" s="9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4"/>
      <c r="R114" s="94"/>
      <c r="S114" s="94"/>
      <c r="T114" s="94"/>
      <c r="U114" s="9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4"/>
      <c r="R115" s="94"/>
      <c r="S115" s="94"/>
      <c r="T115" s="94"/>
      <c r="U115" s="9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4"/>
      <c r="R116" s="94"/>
      <c r="S116" s="94"/>
      <c r="T116" s="94"/>
      <c r="U116" s="9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4"/>
      <c r="R117" s="94"/>
      <c r="S117" s="94"/>
      <c r="T117" s="94"/>
      <c r="U117" s="9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4"/>
      <c r="R118" s="94"/>
      <c r="S118" s="94"/>
      <c r="T118" s="94"/>
      <c r="U118" s="9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4"/>
      <c r="R119" s="94"/>
      <c r="S119" s="94"/>
      <c r="T119" s="94"/>
      <c r="U119" s="9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4"/>
      <c r="R120" s="94"/>
      <c r="S120" s="94"/>
      <c r="T120" s="94"/>
      <c r="U120" s="9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4"/>
      <c r="R121" s="94"/>
      <c r="S121" s="94"/>
      <c r="T121" s="94"/>
      <c r="U121" s="9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4"/>
      <c r="R122" s="94"/>
      <c r="S122" s="94"/>
      <c r="T122" s="94"/>
      <c r="U122" s="9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4"/>
      <c r="R123" s="94"/>
      <c r="S123" s="94"/>
      <c r="T123" s="94"/>
      <c r="U123" s="9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4"/>
      <c r="R124" s="94"/>
      <c r="S124" s="94"/>
      <c r="T124" s="94"/>
      <c r="U124" s="9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4"/>
      <c r="R125" s="94"/>
      <c r="S125" s="94"/>
      <c r="T125" s="94"/>
      <c r="U125" s="9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4"/>
      <c r="R126" s="94"/>
      <c r="S126" s="94"/>
      <c r="T126" s="94"/>
      <c r="U126" s="9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4"/>
      <c r="R127" s="94"/>
      <c r="S127" s="94"/>
      <c r="T127" s="94"/>
      <c r="U127" s="9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4"/>
      <c r="R128" s="94"/>
      <c r="S128" s="94"/>
      <c r="T128" s="94"/>
      <c r="U128" s="9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4"/>
      <c r="R129" s="94"/>
      <c r="S129" s="94"/>
      <c r="T129" s="94"/>
      <c r="U129" s="9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4"/>
      <c r="R130" s="94"/>
      <c r="S130" s="94"/>
      <c r="T130" s="94"/>
      <c r="U130" s="9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4"/>
      <c r="R131" s="94"/>
      <c r="S131" s="94"/>
      <c r="T131" s="94"/>
      <c r="U131" s="9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4"/>
      <c r="R132" s="94"/>
      <c r="S132" s="94"/>
      <c r="T132" s="94"/>
      <c r="U132" s="9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4"/>
      <c r="R133" s="94"/>
      <c r="S133" s="94"/>
      <c r="T133" s="94"/>
      <c r="U133" s="9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4"/>
      <c r="R134" s="94"/>
      <c r="S134" s="94"/>
      <c r="T134" s="94"/>
      <c r="U134" s="9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4"/>
      <c r="R135" s="94"/>
      <c r="S135" s="94"/>
      <c r="T135" s="94"/>
      <c r="U135" s="9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4"/>
      <c r="R136" s="94"/>
      <c r="S136" s="94"/>
      <c r="T136" s="94"/>
      <c r="U136" s="9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4"/>
      <c r="R137" s="94"/>
      <c r="S137" s="94"/>
      <c r="T137" s="94"/>
      <c r="U137" s="9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4"/>
      <c r="R138" s="94"/>
      <c r="S138" s="94"/>
      <c r="T138" s="94"/>
      <c r="U138" s="9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4"/>
      <c r="R139" s="94"/>
      <c r="S139" s="94"/>
      <c r="T139" s="94"/>
      <c r="U139" s="9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4"/>
      <c r="R140" s="94"/>
      <c r="S140" s="94"/>
      <c r="T140" s="94"/>
      <c r="U140" s="9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4"/>
      <c r="R141" s="94"/>
      <c r="S141" s="94"/>
      <c r="T141" s="94"/>
      <c r="U141" s="9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4"/>
      <c r="R142" s="94"/>
      <c r="S142" s="94"/>
      <c r="T142" s="94"/>
      <c r="U142" s="9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4"/>
      <c r="R143" s="94"/>
      <c r="S143" s="94"/>
      <c r="T143" s="94"/>
      <c r="U143" s="9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4"/>
      <c r="R144" s="94"/>
      <c r="S144" s="94"/>
      <c r="T144" s="94"/>
      <c r="U144" s="94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4"/>
      <c r="R157" s="94"/>
      <c r="S157" s="94"/>
      <c r="T157" s="94"/>
      <c r="U157" s="9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4"/>
      <c r="R158" s="94"/>
      <c r="S158" s="94"/>
      <c r="T158" s="94"/>
      <c r="U158" s="9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4"/>
      <c r="R159" s="94"/>
      <c r="S159" s="94"/>
      <c r="T159" s="94"/>
      <c r="U159" s="9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4"/>
      <c r="R160" s="94"/>
      <c r="S160" s="94"/>
      <c r="T160" s="94"/>
      <c r="U160" s="94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4"/>
      <c r="R172" s="94"/>
      <c r="S172" s="94"/>
      <c r="T172" s="94"/>
      <c r="U172" s="9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4"/>
      <c r="R173" s="94"/>
      <c r="S173" s="94"/>
      <c r="T173" s="94"/>
      <c r="U173" s="9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4"/>
      <c r="R174" s="94"/>
      <c r="S174" s="94"/>
      <c r="T174" s="94"/>
      <c r="U174" s="9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4"/>
      <c r="R175" s="94"/>
      <c r="S175" s="94"/>
      <c r="T175" s="94"/>
      <c r="U175" s="9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4"/>
      <c r="R176" s="94"/>
      <c r="S176" s="94"/>
      <c r="T176" s="94"/>
      <c r="U176" s="9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4"/>
      <c r="R177" s="94"/>
      <c r="S177" s="94"/>
      <c r="T177" s="94"/>
      <c r="U177" s="9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4"/>
      <c r="R178" s="94"/>
      <c r="S178" s="94"/>
      <c r="T178" s="94"/>
      <c r="U178" s="9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4"/>
      <c r="R179" s="94"/>
      <c r="S179" s="94"/>
      <c r="T179" s="94"/>
      <c r="U179" s="9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4"/>
      <c r="R180" s="94"/>
      <c r="S180" s="94"/>
      <c r="T180" s="94"/>
      <c r="U180" s="9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4"/>
      <c r="R181" s="94"/>
      <c r="S181" s="94"/>
      <c r="T181" s="94"/>
      <c r="U181" s="9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4"/>
      <c r="R182" s="94"/>
      <c r="S182" s="94"/>
      <c r="T182" s="94"/>
      <c r="U182" s="9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4"/>
      <c r="R183" s="94"/>
      <c r="S183" s="94"/>
      <c r="T183" s="94"/>
      <c r="U183" s="9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4"/>
      <c r="R184" s="94"/>
      <c r="S184" s="94"/>
      <c r="T184" s="94"/>
      <c r="U184" s="9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4"/>
      <c r="R185" s="94"/>
      <c r="S185" s="94"/>
      <c r="T185" s="94"/>
      <c r="U185" s="9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4"/>
      <c r="R186" s="94"/>
      <c r="S186" s="94"/>
      <c r="T186" s="94"/>
      <c r="U186" s="9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4"/>
      <c r="R187" s="94"/>
      <c r="S187" s="94"/>
      <c r="T187" s="94"/>
      <c r="U187" s="9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4"/>
      <c r="R188" s="94"/>
      <c r="S188" s="94"/>
      <c r="T188" s="94"/>
      <c r="U188" s="9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4"/>
      <c r="R189" s="94"/>
      <c r="S189" s="94"/>
      <c r="T189" s="94"/>
      <c r="U189" s="94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4"/>
      <c r="R190" s="94"/>
      <c r="S190" s="94"/>
      <c r="T190" s="94"/>
      <c r="U190" s="94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2020-05-01T11:33:24Z</dcterms:modified>
</cp:coreProperties>
</file>