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 s="1"/>
  <c r="F12" i="1"/>
  <c r="E12" i="1"/>
  <c r="E16" i="1" s="1"/>
  <c r="I19" i="1" l="1"/>
  <c r="F16" i="1"/>
  <c r="F19" i="1" s="1"/>
  <c r="D13" i="1"/>
  <c r="O12" i="1"/>
  <c r="O16" i="1" s="1"/>
  <c r="O19" i="1" s="1"/>
  <c r="M16" i="1"/>
  <c r="E19" i="1"/>
  <c r="H19" i="1"/>
  <c r="L16" i="1"/>
  <c r="G19" i="1"/>
  <c r="M19" i="1" l="1"/>
  <c r="N19" i="1"/>
  <c r="K16" i="1"/>
  <c r="L19" i="1"/>
  <c r="N12" i="1"/>
  <c r="N16" i="1" s="1"/>
  <c r="K19" i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<sst xmlns="http://schemas.openxmlformats.org/spreadsheetml/2006/main" count="88" uniqueCount="61">
  <si>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</si>
  <si>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</si>
  <si>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</si>
  <si>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</si>
  <si>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</si>
  <si>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</si>
  <si>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</si>
  <si>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</si>
  <si>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</si>
  <si>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</si>
  <si>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</si>
  <si>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</si>
  <si>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</si>
  <si>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</si>
  <si>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</si>
  <si>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</si>
  <si>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</si>
  <si>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</si>
  <si>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</si>
  <si>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</si>
  <si>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</si>
  <si>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</si>
  <si>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</si>
  <si>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</si>
  <si>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</si>
  <si>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</si>
  <si>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</si>
  <si>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</si>
  <si>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</si>
  <si>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</si>
  <si>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</si>
  <si>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</si>
  <si>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</si>
  <si>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</si>
  <si>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</si>
  <si>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</si>
  <si>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</si>
  <si>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</si>
  <si>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</si>
  <si>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</si>
  <si>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</si>
  <si>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</si>
  <si>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</si>
  <si>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</si>
  <si>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</si>
  <si>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suomensarja</t>
  </si>
  <si>
    <t>2.  ottelu</t>
  </si>
  <si>
    <t>Jonna Ojanen</t>
  </si>
  <si>
    <t>13.10.1996   Vähäkyrö</t>
  </si>
  <si>
    <t>VäVi = Vähänkyrön Viesti  (1938),  kasvattajaseura</t>
  </si>
  <si>
    <t>VäVi</t>
  </si>
  <si>
    <t>10.05. 2015  ViPa - SMJ  0-2  (0-3, 0-11)</t>
  </si>
  <si>
    <t xml:space="preserve">  18 v   6 kk 27 pv</t>
  </si>
  <si>
    <t>13.05. 2015  SMJ - KeKi  02  (1-2, 0-1)</t>
  </si>
  <si>
    <t xml:space="preserve">  18 v   7 kk   0 pv</t>
  </si>
  <si>
    <t>15.  ottelu</t>
  </si>
  <si>
    <t>14.07. 2015  SMJ - Pesä Ysit  2-1  (4-5, 2-1, 1-0)</t>
  </si>
  <si>
    <t xml:space="preserve">  18 v   9 kk   1 pv</t>
  </si>
  <si>
    <t>SMJ  2</t>
  </si>
  <si>
    <t>Mailattaret</t>
  </si>
  <si>
    <t>Mailattaret = Mailattaret, Vaasa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</si>
</sst>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14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78">
        <v>2011</v>
      </c>
      <c r="C4" s="78"/>
      <c r="D4" s="79" t="s">
        <v>50</v>
      </c>
      <c r="E4" s="78"/>
      <c r="F4" s="80" t="s">
        <v>41</v>
      </c>
      <c r="G4" s="83"/>
      <c r="H4" s="82"/>
      <c r="I4" s="78"/>
      <c r="J4" s="78"/>
      <c r="K4" s="78"/>
      <c r="L4" s="78"/>
      <c r="M4" s="78"/>
      <c r="N4" s="81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</row>
    <row r="5" spans="1:38" ht="14.25" customHeight="1" x14ac:dyDescent="0.2">
      <c r="A5" s="1"/>
      <c r="B5" s="85">
        <v>2012</v>
      </c>
      <c r="C5" s="85"/>
      <c r="D5" s="86" t="s">
        <v>50</v>
      </c>
      <c r="E5" s="85"/>
      <c r="F5" s="87" t="s">
        <v>45</v>
      </c>
      <c r="G5" s="88"/>
      <c r="H5" s="89"/>
      <c r="I5" s="85"/>
      <c r="J5" s="85"/>
      <c r="K5" s="85"/>
      <c r="L5" s="85"/>
      <c r="M5" s="85"/>
      <c r="N5" s="90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31"/>
      <c r="AE5" s="31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85">
        <v>2013</v>
      </c>
      <c r="C6" s="85"/>
      <c r="D6" s="86" t="s">
        <v>58</v>
      </c>
      <c r="E6" s="85"/>
      <c r="F6" s="87" t="s">
        <v>45</v>
      </c>
      <c r="G6" s="88"/>
      <c r="H6" s="89"/>
      <c r="I6" s="85"/>
      <c r="J6" s="85"/>
      <c r="K6" s="85"/>
      <c r="L6" s="85"/>
      <c r="M6" s="85"/>
      <c r="N6" s="90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31"/>
      <c r="AE6" s="31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78">
        <v>2014</v>
      </c>
      <c r="C7" s="78"/>
      <c r="D7" s="79" t="s">
        <v>43</v>
      </c>
      <c r="E7" s="78"/>
      <c r="F7" s="80" t="s">
        <v>41</v>
      </c>
      <c r="G7" s="83"/>
      <c r="H7" s="82"/>
      <c r="I7" s="78"/>
      <c r="J7" s="78"/>
      <c r="K7" s="78"/>
      <c r="L7" s="78"/>
      <c r="M7" s="78"/>
      <c r="N7" s="81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31"/>
      <c r="AE7" s="31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26">
        <v>2015</v>
      </c>
      <c r="C8" s="26" t="s">
        <v>42</v>
      </c>
      <c r="D8" s="27" t="s">
        <v>43</v>
      </c>
      <c r="E8" s="26">
        <v>22</v>
      </c>
      <c r="F8" s="26">
        <v>0</v>
      </c>
      <c r="G8" s="26">
        <v>3</v>
      </c>
      <c r="H8" s="43">
        <v>2</v>
      </c>
      <c r="I8" s="26">
        <v>34</v>
      </c>
      <c r="J8" s="26">
        <v>25</v>
      </c>
      <c r="K8" s="26">
        <v>4</v>
      </c>
      <c r="L8" s="26">
        <v>2</v>
      </c>
      <c r="M8" s="26">
        <v>3</v>
      </c>
      <c r="N8" s="28">
        <v>0.29049999999999998</v>
      </c>
      <c r="O8" s="29">
        <v>117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78">
        <v>2016</v>
      </c>
      <c r="C9" s="78"/>
      <c r="D9" s="79" t="s">
        <v>59</v>
      </c>
      <c r="E9" s="78"/>
      <c r="F9" s="80" t="s">
        <v>41</v>
      </c>
      <c r="G9" s="83"/>
      <c r="H9" s="82"/>
      <c r="I9" s="78"/>
      <c r="J9" s="78"/>
      <c r="K9" s="78"/>
      <c r="L9" s="78"/>
      <c r="M9" s="78"/>
      <c r="N9" s="81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31"/>
      <c r="AE9" s="31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78">
        <v>2017</v>
      </c>
      <c r="C10" s="78"/>
      <c r="D10" s="79" t="s">
        <v>59</v>
      </c>
      <c r="E10" s="78"/>
      <c r="F10" s="80" t="s">
        <v>41</v>
      </c>
      <c r="G10" s="83"/>
      <c r="H10" s="82"/>
      <c r="I10" s="78"/>
      <c r="J10" s="78"/>
      <c r="K10" s="78"/>
      <c r="L10" s="78"/>
      <c r="M10" s="78"/>
      <c r="N10" s="81"/>
      <c r="O10" s="29"/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26"/>
      <c r="AC10" s="26"/>
      <c r="AD10" s="31"/>
      <c r="AE10" s="31"/>
      <c r="AF10" s="14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2018</v>
      </c>
      <c r="C11" s="78"/>
      <c r="D11" s="79" t="s">
        <v>59</v>
      </c>
      <c r="E11" s="78"/>
      <c r="F11" s="80" t="s">
        <v>41</v>
      </c>
      <c r="G11" s="83"/>
      <c r="H11" s="82"/>
      <c r="I11" s="78"/>
      <c r="J11" s="78"/>
      <c r="K11" s="78"/>
      <c r="L11" s="78"/>
      <c r="M11" s="78"/>
      <c r="N11" s="81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31"/>
      <c r="AE11" s="31"/>
      <c r="AF11" s="14"/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22</v>
      </c>
      <c r="F12" s="19">
        <f t="shared" si="0"/>
        <v>0</v>
      </c>
      <c r="G12" s="19">
        <f t="shared" si="0"/>
        <v>3</v>
      </c>
      <c r="H12" s="19">
        <f t="shared" si="0"/>
        <v>2</v>
      </c>
      <c r="I12" s="19">
        <f t="shared" si="0"/>
        <v>34</v>
      </c>
      <c r="J12" s="19">
        <f t="shared" si="0"/>
        <v>25</v>
      </c>
      <c r="K12" s="19">
        <f t="shared" si="0"/>
        <v>4</v>
      </c>
      <c r="L12" s="19">
        <f t="shared" si="0"/>
        <v>2</v>
      </c>
      <c r="M12" s="19">
        <f t="shared" si="0"/>
        <v>3</v>
      </c>
      <c r="N12" s="32">
        <f>PRODUCT(I12/O12)</f>
        <v>0.29059829059829062</v>
      </c>
      <c r="O12" s="33">
        <f t="shared" ref="O12:AE12" si="1">SUM(O4:O11)</f>
        <v>117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9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27" t="s">
        <v>2</v>
      </c>
      <c r="C13" s="31"/>
      <c r="D13" s="34">
        <f>SUM(F12:H12)+((I12-F12-G12)/3)+(E12/3)+(Z12*25)+(AA12*25)+(AB12*10)+(AC12*25)+(AD12*20)+(AE12*15)</f>
        <v>22.666666666666668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9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9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30</v>
      </c>
      <c r="L15" s="19" t="s">
        <v>31</v>
      </c>
      <c r="M15" s="19" t="s">
        <v>32</v>
      </c>
      <c r="N15" s="32" t="s">
        <v>38</v>
      </c>
      <c r="O15" s="24"/>
      <c r="P15" s="41" t="s">
        <v>39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6">
        <f>PRODUCT(E12)</f>
        <v>22</v>
      </c>
      <c r="F16" s="26">
        <f>PRODUCT(F12)</f>
        <v>0</v>
      </c>
      <c r="G16" s="26">
        <f>PRODUCT(G12)</f>
        <v>3</v>
      </c>
      <c r="H16" s="26">
        <f>PRODUCT(H12)</f>
        <v>2</v>
      </c>
      <c r="I16" s="26">
        <f>PRODUCT(I12)</f>
        <v>34</v>
      </c>
      <c r="J16" s="1"/>
      <c r="K16" s="45">
        <f>PRODUCT((F16+G16)/E16)</f>
        <v>0.13636363636363635</v>
      </c>
      <c r="L16" s="45">
        <f>PRODUCT(H16/E16)</f>
        <v>9.0909090909090912E-2</v>
      </c>
      <c r="M16" s="45">
        <f>PRODUCT(I16/E16)</f>
        <v>1.5454545454545454</v>
      </c>
      <c r="N16" s="46">
        <f>PRODUCT(N12)</f>
        <v>0.29059829059829062</v>
      </c>
      <c r="O16" s="24">
        <f>PRODUCT(O12)</f>
        <v>117</v>
      </c>
      <c r="P16" s="47" t="s">
        <v>21</v>
      </c>
      <c r="Q16" s="48"/>
      <c r="R16" s="48"/>
      <c r="S16" s="49" t="s">
        <v>51</v>
      </c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 t="s">
        <v>22</v>
      </c>
      <c r="AE16" s="49"/>
      <c r="AF16" s="58" t="s">
        <v>52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6"/>
      <c r="F17" s="26"/>
      <c r="G17" s="26"/>
      <c r="H17" s="26"/>
      <c r="I17" s="26"/>
      <c r="J17" s="1"/>
      <c r="K17" s="45"/>
      <c r="L17" s="45"/>
      <c r="M17" s="45"/>
      <c r="N17" s="28"/>
      <c r="O17" s="24"/>
      <c r="P17" s="54" t="s">
        <v>23</v>
      </c>
      <c r="Q17" s="55"/>
      <c r="R17" s="55"/>
      <c r="S17" s="56" t="s">
        <v>56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55</v>
      </c>
      <c r="AE17" s="56"/>
      <c r="AF17" s="58" t="s">
        <v>57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19</v>
      </c>
      <c r="C18" s="60"/>
      <c r="D18" s="61"/>
      <c r="E18" s="30"/>
      <c r="F18" s="30"/>
      <c r="G18" s="30"/>
      <c r="H18" s="30"/>
      <c r="I18" s="30"/>
      <c r="J18" s="1"/>
      <c r="K18" s="62"/>
      <c r="L18" s="62"/>
      <c r="M18" s="62"/>
      <c r="N18" s="63"/>
      <c r="O18" s="24"/>
      <c r="P18" s="54" t="s">
        <v>24</v>
      </c>
      <c r="Q18" s="55"/>
      <c r="R18" s="55"/>
      <c r="S18" s="56" t="s">
        <v>53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46</v>
      </c>
      <c r="AE18" s="56"/>
      <c r="AF18" s="58" t="s">
        <v>54</v>
      </c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20</v>
      </c>
      <c r="C19" s="65"/>
      <c r="D19" s="66"/>
      <c r="E19" s="19">
        <f>SUM(E16:E18)</f>
        <v>22</v>
      </c>
      <c r="F19" s="19">
        <f>SUM(F16:F18)</f>
        <v>0</v>
      </c>
      <c r="G19" s="19">
        <f>SUM(G16:G18)</f>
        <v>3</v>
      </c>
      <c r="H19" s="19">
        <f>SUM(H16:H18)</f>
        <v>2</v>
      </c>
      <c r="I19" s="19">
        <f>SUM(I16:I18)</f>
        <v>34</v>
      </c>
      <c r="J19" s="1"/>
      <c r="K19" s="67">
        <f>PRODUCT((F19+G19)/E19)</f>
        <v>0.13636363636363635</v>
      </c>
      <c r="L19" s="67">
        <f>PRODUCT(H19/E19)</f>
        <v>9.0909090909090912E-2</v>
      </c>
      <c r="M19" s="67">
        <f>PRODUCT(I19/E19)</f>
        <v>1.5454545454545454</v>
      </c>
      <c r="N19" s="32">
        <f>PRODUCT(I19/O19)</f>
        <v>0.29059829059829062</v>
      </c>
      <c r="O19" s="24">
        <f>SUM(O16:O18)</f>
        <v>117</v>
      </c>
      <c r="P19" s="68" t="s">
        <v>25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0"/>
      <c r="AF19" s="72"/>
      <c r="AG19" s="9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4"/>
      <c r="P20" s="1"/>
      <c r="Q20" s="38"/>
      <c r="R20" s="1"/>
      <c r="S20" s="1"/>
      <c r="T20" s="24"/>
      <c r="U20" s="24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84" t="s">
        <v>60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73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4"/>
      <c r="P24" s="1"/>
      <c r="Q24" s="38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4"/>
      <c r="P25" s="1"/>
      <c r="Q25" s="38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4"/>
      <c r="P26" s="1"/>
      <c r="Q26" s="38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4"/>
      <c r="P27" s="1"/>
      <c r="Q27" s="38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4"/>
      <c r="N84" s="74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4"/>
      <c r="N85" s="74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4"/>
      <c r="N86" s="74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4"/>
      <c r="N87" s="74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4"/>
      <c r="N88" s="74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4"/>
      <c r="N89" s="74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4"/>
      <c r="N90" s="74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4"/>
      <c r="N91" s="74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4"/>
      <c r="N92" s="74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4"/>
      <c r="N93" s="74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4"/>
      <c r="N94" s="74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4"/>
      <c r="N95" s="74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4"/>
      <c r="N96" s="74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4"/>
      <c r="N97" s="74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4"/>
      <c r="N98" s="74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4"/>
      <c r="N99" s="74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4"/>
      <c r="N113" s="74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4"/>
      <c r="N114" s="74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4"/>
      <c r="N115" s="74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4"/>
      <c r="N116" s="74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4"/>
      <c r="N117" s="74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4"/>
      <c r="N118" s="74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4"/>
      <c r="N119" s="74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75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4"/>
      <c r="N120" s="74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75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4"/>
      <c r="N121" s="74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75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4"/>
      <c r="N122" s="74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75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4"/>
      <c r="N123" s="74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75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4"/>
      <c r="N124" s="74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75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4"/>
      <c r="N125" s="74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75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4"/>
      <c r="N126" s="74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75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4"/>
      <c r="N127" s="74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75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4"/>
      <c r="N128" s="74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75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4"/>
      <c r="N129" s="74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75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4"/>
      <c r="N130" s="74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75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4"/>
      <c r="N131" s="74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75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4"/>
      <c r="N132" s="74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75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4"/>
      <c r="N133" s="74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75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4"/>
      <c r="N134" s="74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75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4"/>
      <c r="N135" s="74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75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4"/>
      <c r="N136" s="74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75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4"/>
      <c r="N137" s="74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75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4"/>
      <c r="N138" s="74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75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4"/>
      <c r="N139" s="74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75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4"/>
      <c r="N140" s="74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75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4"/>
      <c r="N141" s="74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75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4"/>
      <c r="N142" s="74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75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4"/>
      <c r="N143" s="74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75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4"/>
      <c r="N144" s="74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75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4"/>
      <c r="N145" s="74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75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4"/>
      <c r="N146" s="74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75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4"/>
      <c r="N147" s="74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75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4"/>
      <c r="N148" s="74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75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4"/>
      <c r="N149" s="74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75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4"/>
      <c r="N150" s="74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75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4"/>
      <c r="N151" s="74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s="75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4"/>
      <c r="N152" s="74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2019-02-14T22:03:21Z</dcterms:modified>
</cp:coreProperties>
</file>