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O12" i="2"/>
  <c r="O13" i="2"/>
  <c r="K4" i="2"/>
  <c r="N12" i="2"/>
  <c r="M12" i="2"/>
  <c r="L12" i="2"/>
  <c r="F14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M15" i="2" s="1"/>
  <c r="K15" i="2"/>
  <c r="I15" i="2"/>
  <c r="O14" i="2"/>
  <c r="N14" i="2"/>
  <c r="N13" i="2"/>
  <c r="M14" i="2"/>
  <c r="M13" i="2"/>
  <c r="F15" i="2"/>
  <c r="L13" i="2"/>
  <c r="L14" i="2"/>
  <c r="J15" i="2" l="1"/>
  <c r="N15" i="2"/>
  <c r="L15" i="2"/>
  <c r="AA15" i="1" l="1"/>
  <c r="Z15" i="1"/>
  <c r="Y15" i="1"/>
  <c r="X15" i="1"/>
  <c r="W15" i="1"/>
</calcChain>
</file>

<file path=xl/sharedStrings.xml><?xml version="1.0" encoding="utf-8"?>
<sst xmlns="http://schemas.openxmlformats.org/spreadsheetml/2006/main" count="162" uniqueCount="71">
  <si>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</si>
  <si>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</si>
  <si>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</si>
  <si>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</si>
  <si>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</si>
  <si>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</si>
  <si>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</si>
  <si>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</si>
  <si>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</si>
  <si>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</si>
  <si>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</si>
  <si>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</si>
  <si>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</si>
  <si>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</si>
  <si>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</si>
  <si>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</si>
  <si>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</si>
  <si>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</si>
  <si>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</si>
  <si>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</si>
  <si>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</si>
  <si>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</si>
  <si>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</si>
  <si>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</si>
  <si>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</si>
  <si>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</si>
  <si>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</si>
  <si>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</si>
  <si>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</si>
  <si>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</si>
  <si>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</si>
  <si>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</si>
  <si>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Paakkari</t>
  </si>
  <si>
    <t>11.</t>
  </si>
  <si>
    <t>IiU</t>
  </si>
  <si>
    <t>04.05. 1980  KPL - IiU  11-4</t>
  </si>
  <si>
    <t xml:space="preserve">  28 v   8 kk 11 pv</t>
  </si>
  <si>
    <t>4.  ottelu</t>
  </si>
  <si>
    <t>8.  ottelu</t>
  </si>
  <si>
    <t>18.05. 1980  IiU - Lohi  4-9</t>
  </si>
  <si>
    <t>08.06. 1980  IiU - KiPa  3-3</t>
  </si>
  <si>
    <t xml:space="preserve">  28 v   8 kk 25 pv</t>
  </si>
  <si>
    <t xml:space="preserve">  28 v   9 kk 16 pv</t>
  </si>
  <si>
    <t>10.</t>
  </si>
  <si>
    <t>ykkössarja</t>
  </si>
  <si>
    <t>Seurat</t>
  </si>
  <si>
    <t>IiU = Iin Urheilijat  (1945)</t>
  </si>
  <si>
    <t>23.8.1951</t>
  </si>
  <si>
    <t>MESTARUUSSARJA</t>
  </si>
  <si>
    <t>URA SM-SARJASSA</t>
  </si>
  <si>
    <t xml:space="preserve"> Arvo-ottelut</t>
  </si>
  <si>
    <t>Mitalit</t>
  </si>
  <si>
    <t>Lyöty</t>
  </si>
  <si>
    <t>Tuotu</t>
  </si>
  <si>
    <t>----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</si>
  <si>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</si>
  <si>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</si>
  <si>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</si>
  <si>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</si>
  <si>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</si>
  <si>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</si>
  <si>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</si>
  <si>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</si>
  <si>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</si>
  <si>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</si>
  <si>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</si>
  <si>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</si>
  <si>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OsVa = Oulunsalon Vasama  (1910)</t>
  </si>
  <si>
    <t>8.</t>
  </si>
  <si>
    <t>OsVa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</si>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</sst>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65" fontId="3" fillId="5" borderId="1" xfId="0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0" width="5.7109375" style="76" customWidth="1"/>
    <col min="21" max="21" width="8.7109375" style="76" customWidth="1"/>
    <col min="22" max="22" width="0.7109375" style="28" customWidth="1"/>
    <col min="23" max="27" width="5.7109375" style="76" customWidth="1"/>
    <col min="28" max="28" width="8.7109375" style="76" customWidth="1"/>
    <col min="29" max="29" width="0.7109375" style="28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32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55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1980</v>
      </c>
      <c r="C4" s="25" t="s">
        <v>33</v>
      </c>
      <c r="D4" s="26" t="s">
        <v>34</v>
      </c>
      <c r="E4" s="25">
        <v>22</v>
      </c>
      <c r="F4" s="25">
        <v>0</v>
      </c>
      <c r="G4" s="27">
        <v>5</v>
      </c>
      <c r="H4" s="25">
        <v>6</v>
      </c>
      <c r="I4" s="25">
        <v>60</v>
      </c>
      <c r="J4" s="25">
        <v>13</v>
      </c>
      <c r="K4" s="25">
        <v>24</v>
      </c>
      <c r="L4" s="25">
        <v>18</v>
      </c>
      <c r="M4" s="25">
        <v>5</v>
      </c>
      <c r="N4" s="49">
        <v>0.42599999999999999</v>
      </c>
      <c r="O4" s="28"/>
      <c r="P4" s="25"/>
      <c r="Q4" s="25"/>
      <c r="R4" s="25"/>
      <c r="S4" s="25"/>
      <c r="T4" s="25"/>
      <c r="U4" s="25"/>
      <c r="V4" s="28"/>
      <c r="W4" s="64">
        <v>6</v>
      </c>
      <c r="X4" s="64">
        <v>0</v>
      </c>
      <c r="Y4" s="29">
        <v>4</v>
      </c>
      <c r="Z4" s="64">
        <v>2</v>
      </c>
      <c r="AA4" s="64"/>
      <c r="AB4" s="86" t="s">
        <v>54</v>
      </c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31">
        <v>1981</v>
      </c>
      <c r="C5" s="31" t="s">
        <v>43</v>
      </c>
      <c r="D5" s="32" t="s">
        <v>34</v>
      </c>
      <c r="E5" s="31"/>
      <c r="F5" s="33" t="s">
        <v>44</v>
      </c>
      <c r="G5" s="34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5"/>
      <c r="V5" s="24"/>
      <c r="W5" s="64"/>
      <c r="X5" s="64"/>
      <c r="Y5" s="29"/>
      <c r="Z5" s="64"/>
      <c r="AA5" s="64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1982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49"/>
      <c r="O6" s="28"/>
      <c r="P6" s="25"/>
      <c r="Q6" s="25"/>
      <c r="R6" s="25"/>
      <c r="S6" s="25"/>
      <c r="T6" s="25"/>
      <c r="U6" s="25"/>
      <c r="V6" s="24"/>
      <c r="W6" s="64"/>
      <c r="X6" s="64"/>
      <c r="Y6" s="29"/>
      <c r="Z6" s="64"/>
      <c r="AA6" s="64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1983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49"/>
      <c r="O7" s="28"/>
      <c r="P7" s="25"/>
      <c r="Q7" s="25"/>
      <c r="R7" s="25"/>
      <c r="S7" s="25"/>
      <c r="T7" s="25"/>
      <c r="U7" s="25"/>
      <c r="V7" s="24"/>
      <c r="W7" s="64"/>
      <c r="X7" s="64"/>
      <c r="Y7" s="29"/>
      <c r="Z7" s="64"/>
      <c r="AA7" s="64"/>
      <c r="AB7" s="66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121">
        <v>1984</v>
      </c>
      <c r="C8" s="121" t="s">
        <v>68</v>
      </c>
      <c r="D8" s="115" t="s">
        <v>34</v>
      </c>
      <c r="E8" s="121"/>
      <c r="F8" s="115" t="s">
        <v>70</v>
      </c>
      <c r="G8" s="117"/>
      <c r="H8" s="121"/>
      <c r="I8" s="121"/>
      <c r="J8" s="121"/>
      <c r="K8" s="121"/>
      <c r="L8" s="121"/>
      <c r="M8" s="121"/>
      <c r="N8" s="122"/>
      <c r="O8" s="28"/>
      <c r="P8" s="25"/>
      <c r="Q8" s="25"/>
      <c r="R8" s="25"/>
      <c r="S8" s="25"/>
      <c r="T8" s="25"/>
      <c r="U8" s="25"/>
      <c r="V8" s="24"/>
      <c r="W8" s="64"/>
      <c r="X8" s="64"/>
      <c r="Y8" s="29"/>
      <c r="Z8" s="64"/>
      <c r="AA8" s="64"/>
      <c r="AB8" s="66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1985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49"/>
      <c r="O9" s="28"/>
      <c r="P9" s="25"/>
      <c r="Q9" s="25"/>
      <c r="R9" s="25"/>
      <c r="S9" s="25"/>
      <c r="T9" s="25"/>
      <c r="U9" s="25"/>
      <c r="V9" s="24"/>
      <c r="W9" s="64"/>
      <c r="X9" s="64"/>
      <c r="Y9" s="29"/>
      <c r="Z9" s="64"/>
      <c r="AA9" s="64"/>
      <c r="AB9" s="66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1986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49"/>
      <c r="O10" s="28"/>
      <c r="P10" s="25"/>
      <c r="Q10" s="25"/>
      <c r="R10" s="25"/>
      <c r="S10" s="25"/>
      <c r="T10" s="25"/>
      <c r="U10" s="25"/>
      <c r="V10" s="24"/>
      <c r="W10" s="64"/>
      <c r="X10" s="64"/>
      <c r="Y10" s="29"/>
      <c r="Z10" s="64"/>
      <c r="AA10" s="64"/>
      <c r="AB10" s="66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1987</v>
      </c>
      <c r="C11" s="25"/>
      <c r="D11" s="26"/>
      <c r="E11" s="25"/>
      <c r="F11" s="25"/>
      <c r="G11" s="27"/>
      <c r="H11" s="25"/>
      <c r="I11" s="25"/>
      <c r="J11" s="25"/>
      <c r="K11" s="25"/>
      <c r="L11" s="25"/>
      <c r="M11" s="25"/>
      <c r="N11" s="49"/>
      <c r="O11" s="28"/>
      <c r="P11" s="25"/>
      <c r="Q11" s="25"/>
      <c r="R11" s="25"/>
      <c r="S11" s="25"/>
      <c r="T11" s="25"/>
      <c r="U11" s="25"/>
      <c r="V11" s="24"/>
      <c r="W11" s="64"/>
      <c r="X11" s="64"/>
      <c r="Y11" s="29"/>
      <c r="Z11" s="64"/>
      <c r="AA11" s="64"/>
      <c r="AB11" s="66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1988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49"/>
      <c r="O12" s="28"/>
      <c r="P12" s="25"/>
      <c r="Q12" s="25"/>
      <c r="R12" s="25"/>
      <c r="S12" s="25"/>
      <c r="T12" s="25"/>
      <c r="U12" s="25"/>
      <c r="V12" s="24"/>
      <c r="W12" s="64"/>
      <c r="X12" s="64"/>
      <c r="Y12" s="29"/>
      <c r="Z12" s="64"/>
      <c r="AA12" s="64"/>
      <c r="AB12" s="66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1989</v>
      </c>
      <c r="C13" s="25"/>
      <c r="D13" s="26"/>
      <c r="E13" s="25"/>
      <c r="F13" s="25"/>
      <c r="G13" s="27"/>
      <c r="H13" s="25"/>
      <c r="I13" s="25"/>
      <c r="J13" s="25"/>
      <c r="K13" s="25"/>
      <c r="L13" s="25"/>
      <c r="M13" s="25"/>
      <c r="N13" s="49"/>
      <c r="O13" s="28"/>
      <c r="P13" s="25"/>
      <c r="Q13" s="25"/>
      <c r="R13" s="25"/>
      <c r="S13" s="25"/>
      <c r="T13" s="25"/>
      <c r="U13" s="25"/>
      <c r="V13" s="24"/>
      <c r="W13" s="64"/>
      <c r="X13" s="64"/>
      <c r="Y13" s="29"/>
      <c r="Z13" s="64"/>
      <c r="AA13" s="64"/>
      <c r="AB13" s="66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5">
      <c r="A14" s="9"/>
      <c r="B14" s="121">
        <v>1990</v>
      </c>
      <c r="C14" s="121" t="s">
        <v>33</v>
      </c>
      <c r="D14" s="123" t="s">
        <v>69</v>
      </c>
      <c r="E14" s="121"/>
      <c r="F14" s="115" t="s">
        <v>70</v>
      </c>
      <c r="G14" s="117"/>
      <c r="H14" s="121"/>
      <c r="I14" s="121"/>
      <c r="J14" s="121"/>
      <c r="K14" s="121"/>
      <c r="L14" s="121"/>
      <c r="M14" s="121"/>
      <c r="N14" s="122"/>
      <c r="O14" s="28"/>
      <c r="P14" s="25"/>
      <c r="Q14" s="25"/>
      <c r="R14" s="25"/>
      <c r="S14" s="25"/>
      <c r="T14" s="25"/>
      <c r="U14" s="25"/>
      <c r="V14" s="24"/>
      <c r="W14" s="64"/>
      <c r="X14" s="64"/>
      <c r="Y14" s="29"/>
      <c r="Z14" s="64"/>
      <c r="AA14" s="64"/>
      <c r="AB14" s="66"/>
      <c r="AC14" s="24"/>
      <c r="AD14" s="25"/>
      <c r="AE14" s="2"/>
      <c r="AF14" s="2"/>
      <c r="AG14" s="25"/>
      <c r="AH14" s="25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22</v>
      </c>
      <c r="F15" s="18">
        <v>0</v>
      </c>
      <c r="G15" s="18">
        <v>5</v>
      </c>
      <c r="H15" s="18">
        <v>6</v>
      </c>
      <c r="I15" s="18">
        <v>60</v>
      </c>
      <c r="J15" s="18">
        <v>13</v>
      </c>
      <c r="K15" s="18">
        <v>24</v>
      </c>
      <c r="L15" s="18">
        <v>18</v>
      </c>
      <c r="M15" s="18">
        <v>5</v>
      </c>
      <c r="N15" s="37">
        <v>0.42599999999999999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87" t="s">
        <v>54</v>
      </c>
      <c r="V15" s="24"/>
      <c r="W15" s="18">
        <f>PRODUCT(E21)</f>
        <v>6</v>
      </c>
      <c r="X15" s="18">
        <f>PRODUCT(F21)</f>
        <v>0</v>
      </c>
      <c r="Y15" s="18">
        <f>PRODUCT(G21)</f>
        <v>4</v>
      </c>
      <c r="Z15" s="18">
        <f>PRODUCT(H21)</f>
        <v>2</v>
      </c>
      <c r="AA15" s="18">
        <f>PRODUCT(I21)</f>
        <v>0</v>
      </c>
      <c r="AB15" s="87" t="s">
        <v>54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38" t="s">
        <v>2</v>
      </c>
      <c r="C16" s="30"/>
      <c r="D16" s="39">
        <v>36.666666666666664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2"/>
      <c r="AI16" s="40"/>
      <c r="AJ16" s="9"/>
    </row>
    <row r="17" spans="1:36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P17" s="40"/>
      <c r="Q17" s="43"/>
      <c r="R17" s="40"/>
      <c r="S17" s="40"/>
      <c r="T17" s="40"/>
      <c r="U17" s="40"/>
      <c r="W17" s="40"/>
      <c r="X17" s="40"/>
      <c r="Y17" s="40"/>
      <c r="Z17" s="40"/>
      <c r="AA17" s="40"/>
      <c r="AB17" s="40"/>
      <c r="AD17" s="40"/>
      <c r="AE17" s="40"/>
      <c r="AF17" s="40"/>
      <c r="AG17" s="40"/>
      <c r="AH17" s="40"/>
      <c r="AI17" s="40"/>
      <c r="AJ17" s="9"/>
    </row>
    <row r="18" spans="1:36" ht="15" customHeight="1" x14ac:dyDescent="0.25">
      <c r="A18" s="9"/>
      <c r="B18" s="22" t="s">
        <v>49</v>
      </c>
      <c r="C18" s="44"/>
      <c r="D18" s="44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0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5" t="s">
        <v>28</v>
      </c>
      <c r="Q18" s="12"/>
      <c r="R18" s="12"/>
      <c r="S18" s="12"/>
      <c r="T18" s="46"/>
      <c r="U18" s="46"/>
      <c r="V18" s="46"/>
      <c r="W18" s="46"/>
      <c r="X18" s="46"/>
      <c r="Y18" s="46"/>
      <c r="Z18" s="46"/>
      <c r="AA18" s="12"/>
      <c r="AB18" s="12"/>
      <c r="AC18" s="46"/>
      <c r="AD18" s="12"/>
      <c r="AE18" s="12"/>
      <c r="AF18" s="12"/>
      <c r="AG18" s="12"/>
      <c r="AH18" s="12"/>
      <c r="AI18" s="47"/>
      <c r="AJ18" s="9"/>
    </row>
    <row r="19" spans="1:36" ht="15" customHeight="1" x14ac:dyDescent="0.2">
      <c r="A19" s="9"/>
      <c r="B19" s="45" t="s">
        <v>12</v>
      </c>
      <c r="C19" s="12"/>
      <c r="D19" s="47"/>
      <c r="E19" s="25">
        <v>22</v>
      </c>
      <c r="F19" s="25">
        <v>0</v>
      </c>
      <c r="G19" s="25">
        <v>5</v>
      </c>
      <c r="H19" s="25">
        <v>6</v>
      </c>
      <c r="I19" s="25">
        <v>60</v>
      </c>
      <c r="J19" s="40"/>
      <c r="K19" s="48">
        <v>0.22727272727272727</v>
      </c>
      <c r="L19" s="48">
        <v>0.27272727272727271</v>
      </c>
      <c r="M19" s="48">
        <v>2.7272727272727271</v>
      </c>
      <c r="N19" s="49">
        <v>0.42599999999999999</v>
      </c>
      <c r="O19" s="24"/>
      <c r="P19" s="50" t="s">
        <v>9</v>
      </c>
      <c r="Q19" s="51"/>
      <c r="R19" s="52" t="s">
        <v>35</v>
      </c>
      <c r="S19" s="53"/>
      <c r="T19" s="53"/>
      <c r="U19" s="53"/>
      <c r="V19" s="53"/>
      <c r="W19" s="53"/>
      <c r="X19" s="54" t="s">
        <v>11</v>
      </c>
      <c r="Y19" s="53"/>
      <c r="Z19" s="53" t="s">
        <v>36</v>
      </c>
      <c r="AA19" s="53"/>
      <c r="AB19" s="53"/>
      <c r="AC19" s="53"/>
      <c r="AD19" s="53"/>
      <c r="AE19" s="53"/>
      <c r="AF19" s="53"/>
      <c r="AG19" s="53"/>
      <c r="AH19" s="54"/>
      <c r="AI19" s="83"/>
      <c r="AJ19" s="9"/>
    </row>
    <row r="20" spans="1:36" ht="15" customHeight="1" x14ac:dyDescent="0.2">
      <c r="A20" s="9"/>
      <c r="B20" s="55" t="s">
        <v>14</v>
      </c>
      <c r="C20" s="56"/>
      <c r="D20" s="57"/>
      <c r="E20" s="25"/>
      <c r="F20" s="25"/>
      <c r="G20" s="25"/>
      <c r="H20" s="25"/>
      <c r="I20" s="25"/>
      <c r="J20" s="40"/>
      <c r="K20" s="48"/>
      <c r="L20" s="48"/>
      <c r="M20" s="48"/>
      <c r="N20" s="49"/>
      <c r="O20" s="24"/>
      <c r="P20" s="58" t="s">
        <v>52</v>
      </c>
      <c r="Q20" s="59"/>
      <c r="R20" s="52" t="s">
        <v>39</v>
      </c>
      <c r="S20" s="52"/>
      <c r="T20" s="52"/>
      <c r="U20" s="52"/>
      <c r="V20" s="52"/>
      <c r="W20" s="52"/>
      <c r="X20" s="60" t="s">
        <v>37</v>
      </c>
      <c r="Y20" s="52"/>
      <c r="Z20" s="52" t="s">
        <v>41</v>
      </c>
      <c r="AA20" s="52"/>
      <c r="AB20" s="52"/>
      <c r="AC20" s="52"/>
      <c r="AD20" s="52"/>
      <c r="AE20" s="52"/>
      <c r="AF20" s="52"/>
      <c r="AG20" s="52"/>
      <c r="AH20" s="60"/>
      <c r="AI20" s="84"/>
      <c r="AJ20" s="9"/>
    </row>
    <row r="21" spans="1:36" ht="15" customHeight="1" x14ac:dyDescent="0.2">
      <c r="A21" s="9"/>
      <c r="B21" s="61" t="s">
        <v>15</v>
      </c>
      <c r="C21" s="62"/>
      <c r="D21" s="63"/>
      <c r="E21" s="64">
        <v>6</v>
      </c>
      <c r="F21" s="64">
        <v>0</v>
      </c>
      <c r="G21" s="64">
        <v>4</v>
      </c>
      <c r="H21" s="64">
        <v>2</v>
      </c>
      <c r="I21" s="64"/>
      <c r="J21" s="40"/>
      <c r="K21" s="65">
        <v>0.66666666666666663</v>
      </c>
      <c r="L21" s="65">
        <v>0.33333333333333331</v>
      </c>
      <c r="M21" s="65"/>
      <c r="N21" s="86" t="s">
        <v>54</v>
      </c>
      <c r="O21" s="24"/>
      <c r="P21" s="58" t="s">
        <v>53</v>
      </c>
      <c r="Q21" s="59"/>
      <c r="R21" s="52" t="s">
        <v>40</v>
      </c>
      <c r="S21" s="52"/>
      <c r="T21" s="52"/>
      <c r="U21" s="52"/>
      <c r="V21" s="52"/>
      <c r="W21" s="52"/>
      <c r="X21" s="60" t="s">
        <v>38</v>
      </c>
      <c r="Y21" s="52"/>
      <c r="Z21" s="52" t="s">
        <v>42</v>
      </c>
      <c r="AA21" s="52"/>
      <c r="AB21" s="52"/>
      <c r="AC21" s="52"/>
      <c r="AD21" s="52"/>
      <c r="AE21" s="52"/>
      <c r="AF21" s="52"/>
      <c r="AG21" s="52"/>
      <c r="AH21" s="60"/>
      <c r="AI21" s="84"/>
    </row>
    <row r="22" spans="1:36" ht="15" customHeight="1" x14ac:dyDescent="0.2">
      <c r="A22" s="9"/>
      <c r="B22" s="67" t="s">
        <v>24</v>
      </c>
      <c r="C22" s="68"/>
      <c r="D22" s="69"/>
      <c r="E22" s="18">
        <v>28</v>
      </c>
      <c r="F22" s="18">
        <v>0</v>
      </c>
      <c r="G22" s="18">
        <v>9</v>
      </c>
      <c r="H22" s="18">
        <v>8</v>
      </c>
      <c r="I22" s="18">
        <v>60</v>
      </c>
      <c r="J22" s="40"/>
      <c r="K22" s="70">
        <v>0.32142857142857145</v>
      </c>
      <c r="L22" s="70">
        <v>0.2857142857142857</v>
      </c>
      <c r="M22" s="70">
        <v>2.73</v>
      </c>
      <c r="N22" s="37">
        <v>0.42599999999999999</v>
      </c>
      <c r="O22" s="24"/>
      <c r="P22" s="71" t="s">
        <v>10</v>
      </c>
      <c r="Q22" s="72"/>
      <c r="R22" s="73"/>
      <c r="S22" s="73"/>
      <c r="T22" s="73"/>
      <c r="U22" s="73"/>
      <c r="V22" s="73"/>
      <c r="W22" s="73"/>
      <c r="X22" s="73"/>
      <c r="Y22" s="74"/>
      <c r="Z22" s="73"/>
      <c r="AA22" s="73"/>
      <c r="AB22" s="73"/>
      <c r="AC22" s="73"/>
      <c r="AD22" s="73"/>
      <c r="AE22" s="73"/>
      <c r="AF22" s="73"/>
      <c r="AG22" s="73"/>
      <c r="AH22" s="74"/>
      <c r="AI22" s="85"/>
    </row>
    <row r="23" spans="1:36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4"/>
      <c r="P23" s="40"/>
      <c r="Q23" s="43"/>
      <c r="R23" s="40"/>
      <c r="S23" s="40"/>
      <c r="T23" s="24"/>
      <c r="U23" s="24"/>
      <c r="V23" s="24"/>
      <c r="W23" s="24"/>
      <c r="X23" s="75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6" ht="15" customHeight="1" x14ac:dyDescent="0.25">
      <c r="A24" s="9"/>
      <c r="B24" s="40" t="s">
        <v>45</v>
      </c>
      <c r="C24" s="40"/>
      <c r="D24" s="107" t="s">
        <v>46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75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/>
      <c r="C25" s="40"/>
      <c r="D25" s="107" t="s">
        <v>67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75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3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0"/>
      <c r="C27" s="40"/>
      <c r="D27" s="43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0"/>
      <c r="C28" s="40"/>
      <c r="D28" s="43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0"/>
      <c r="C29" s="40"/>
      <c r="D29" s="43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32</v>
      </c>
      <c r="C1" s="3"/>
      <c r="D1" s="4"/>
      <c r="E1" s="5" t="s">
        <v>47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56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0" t="s">
        <v>59</v>
      </c>
      <c r="Y2" s="91"/>
      <c r="Z2" s="92"/>
      <c r="AA2" s="13" t="s">
        <v>12</v>
      </c>
      <c r="AB2" s="14"/>
      <c r="AC2" s="14"/>
      <c r="AD2" s="14"/>
      <c r="AE2" s="20"/>
      <c r="AF2" s="15"/>
      <c r="AG2" s="82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93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1981</v>
      </c>
      <c r="C4" s="25" t="s">
        <v>43</v>
      </c>
      <c r="D4" s="38" t="s">
        <v>34</v>
      </c>
      <c r="E4" s="25">
        <v>10</v>
      </c>
      <c r="F4" s="25">
        <v>0</v>
      </c>
      <c r="G4" s="25">
        <v>5</v>
      </c>
      <c r="H4" s="25">
        <v>4</v>
      </c>
      <c r="I4" s="25">
        <v>28</v>
      </c>
      <c r="J4" s="94">
        <v>0.438</v>
      </c>
      <c r="K4" s="24">
        <f>PRODUCT(I4/J4)</f>
        <v>63.926940639269404</v>
      </c>
      <c r="L4" s="18"/>
      <c r="M4" s="18"/>
      <c r="N4" s="18"/>
      <c r="O4" s="18"/>
      <c r="P4" s="24"/>
      <c r="Q4" s="25">
        <v>9</v>
      </c>
      <c r="R4" s="25">
        <v>0</v>
      </c>
      <c r="S4" s="25">
        <v>5</v>
      </c>
      <c r="T4" s="25">
        <v>2</v>
      </c>
      <c r="U4" s="25"/>
      <c r="V4" s="95"/>
      <c r="W4" s="28"/>
      <c r="X4" s="25"/>
      <c r="Y4" s="25"/>
      <c r="Z4" s="2"/>
      <c r="AA4" s="25"/>
      <c r="AB4" s="25"/>
      <c r="AC4" s="25"/>
      <c r="AD4" s="25"/>
      <c r="AE4" s="25"/>
      <c r="AF4" s="49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6"/>
      <c r="AS4" s="9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8"/>
      <c r="E5" s="25"/>
      <c r="F5" s="25"/>
      <c r="G5" s="25"/>
      <c r="H5" s="27"/>
      <c r="I5" s="25"/>
      <c r="J5" s="94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95"/>
      <c r="W5" s="28"/>
      <c r="X5" s="25"/>
      <c r="Y5" s="25"/>
      <c r="Z5" s="2"/>
      <c r="AA5" s="25"/>
      <c r="AB5" s="25"/>
      <c r="AC5" s="25"/>
      <c r="AD5" s="25"/>
      <c r="AE5" s="25"/>
      <c r="AF5" s="49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6"/>
      <c r="AS5" s="9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8"/>
      <c r="E6" s="25"/>
      <c r="F6" s="25"/>
      <c r="G6" s="25"/>
      <c r="H6" s="27"/>
      <c r="I6" s="25"/>
      <c r="J6" s="94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95"/>
      <c r="W6" s="28"/>
      <c r="X6" s="25">
        <v>1984</v>
      </c>
      <c r="Y6" s="25" t="s">
        <v>68</v>
      </c>
      <c r="Z6" s="2" t="s">
        <v>34</v>
      </c>
      <c r="AA6" s="25">
        <v>10</v>
      </c>
      <c r="AB6" s="25">
        <v>1</v>
      </c>
      <c r="AC6" s="25">
        <v>18</v>
      </c>
      <c r="AD6" s="25">
        <v>7</v>
      </c>
      <c r="AE6" s="25"/>
      <c r="AF6" s="49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6"/>
      <c r="AS6" s="9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/>
      <c r="C7" s="30"/>
      <c r="D7" s="38"/>
      <c r="E7" s="25"/>
      <c r="F7" s="25"/>
      <c r="G7" s="25"/>
      <c r="H7" s="27"/>
      <c r="I7" s="25"/>
      <c r="J7" s="94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95"/>
      <c r="W7" s="28"/>
      <c r="X7" s="25"/>
      <c r="Y7" s="25"/>
      <c r="Z7" s="2"/>
      <c r="AA7" s="25"/>
      <c r="AB7" s="25"/>
      <c r="AC7" s="25"/>
      <c r="AD7" s="25"/>
      <c r="AE7" s="25"/>
      <c r="AF7" s="49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6"/>
      <c r="AS7" s="9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5"/>
      <c r="C8" s="30"/>
      <c r="D8" s="38"/>
      <c r="E8" s="25"/>
      <c r="F8" s="25"/>
      <c r="G8" s="25"/>
      <c r="H8" s="27"/>
      <c r="I8" s="25"/>
      <c r="J8" s="94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95"/>
      <c r="W8" s="28"/>
      <c r="X8" s="25">
        <v>1990</v>
      </c>
      <c r="Y8" s="25" t="s">
        <v>33</v>
      </c>
      <c r="Z8" s="26" t="s">
        <v>69</v>
      </c>
      <c r="AA8" s="25">
        <v>18</v>
      </c>
      <c r="AB8" s="25">
        <v>1</v>
      </c>
      <c r="AC8" s="25">
        <v>4</v>
      </c>
      <c r="AD8" s="25">
        <v>6</v>
      </c>
      <c r="AE8" s="25"/>
      <c r="AF8" s="49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6"/>
      <c r="AS8" s="97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ht="14.25" x14ac:dyDescent="0.2">
      <c r="A9" s="40"/>
      <c r="B9" s="81" t="s">
        <v>62</v>
      </c>
      <c r="C9" s="98"/>
      <c r="D9" s="99"/>
      <c r="E9" s="100">
        <f>SUM(E4:E8)</f>
        <v>10</v>
      </c>
      <c r="F9" s="100">
        <f>SUM(F4:F8)</f>
        <v>0</v>
      </c>
      <c r="G9" s="100">
        <f>SUM(G4:G8)</f>
        <v>5</v>
      </c>
      <c r="H9" s="100">
        <f>SUM(H4:H8)</f>
        <v>4</v>
      </c>
      <c r="I9" s="100">
        <f>SUM(I4:I8)</f>
        <v>28</v>
      </c>
      <c r="J9" s="101">
        <v>0.438</v>
      </c>
      <c r="K9" s="82">
        <f>SUM(K4:K8)</f>
        <v>63.926940639269404</v>
      </c>
      <c r="L9" s="22"/>
      <c r="M9" s="20"/>
      <c r="N9" s="102"/>
      <c r="O9" s="103"/>
      <c r="P9" s="24"/>
      <c r="Q9" s="100">
        <f>SUM(Q4:Q8)</f>
        <v>9</v>
      </c>
      <c r="R9" s="100">
        <f>SUM(R4:R8)</f>
        <v>0</v>
      </c>
      <c r="S9" s="100">
        <f>SUM(S4:S8)</f>
        <v>5</v>
      </c>
      <c r="T9" s="100">
        <f>SUM(T4:T8)</f>
        <v>2</v>
      </c>
      <c r="U9" s="100">
        <f>SUM(U4:U8)</f>
        <v>0</v>
      </c>
      <c r="V9" s="37">
        <v>0</v>
      </c>
      <c r="W9" s="82">
        <f>SUM(W4:W8)</f>
        <v>0</v>
      </c>
      <c r="X9" s="16" t="s">
        <v>62</v>
      </c>
      <c r="Y9" s="17"/>
      <c r="Z9" s="15"/>
      <c r="AA9" s="100">
        <f>SUM(AA4:AA8)</f>
        <v>28</v>
      </c>
      <c r="AB9" s="100">
        <f>SUM(AB4:AB8)</f>
        <v>2</v>
      </c>
      <c r="AC9" s="100">
        <f>SUM(AC4:AC8)</f>
        <v>22</v>
      </c>
      <c r="AD9" s="100">
        <f>SUM(AD4:AD8)</f>
        <v>13</v>
      </c>
      <c r="AE9" s="100">
        <f>SUM(AE4:AE8)</f>
        <v>0</v>
      </c>
      <c r="AF9" s="101">
        <v>0</v>
      </c>
      <c r="AG9" s="82">
        <f>SUM(AG4:AG8)</f>
        <v>0</v>
      </c>
      <c r="AH9" s="22"/>
      <c r="AI9" s="20"/>
      <c r="AJ9" s="102"/>
      <c r="AK9" s="103"/>
      <c r="AL9" s="24"/>
      <c r="AM9" s="100">
        <f>SUM(AM4:AM8)</f>
        <v>0</v>
      </c>
      <c r="AN9" s="100">
        <f>SUM(AN4:AN8)</f>
        <v>0</v>
      </c>
      <c r="AO9" s="100">
        <f>SUM(AO4:AO8)</f>
        <v>0</v>
      </c>
      <c r="AP9" s="100">
        <f>SUM(AP4:AP8)</f>
        <v>0</v>
      </c>
      <c r="AQ9" s="100">
        <f>SUM(AQ4:AQ8)</f>
        <v>0</v>
      </c>
      <c r="AR9" s="101">
        <v>0</v>
      </c>
      <c r="AS9" s="93">
        <f>SUM(AS4:AS8)</f>
        <v>0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28"/>
      <c r="L10" s="24"/>
      <c r="M10" s="24"/>
      <c r="N10" s="24"/>
      <c r="O10" s="24"/>
      <c r="P10" s="40"/>
      <c r="Q10" s="40"/>
      <c r="R10" s="43"/>
      <c r="S10" s="40"/>
      <c r="T10" s="40"/>
      <c r="U10" s="24"/>
      <c r="V10" s="24"/>
      <c r="W10" s="28"/>
      <c r="X10" s="40"/>
      <c r="Y10" s="40"/>
      <c r="Z10" s="40"/>
      <c r="AA10" s="40"/>
      <c r="AB10" s="40"/>
      <c r="AC10" s="40"/>
      <c r="AD10" s="40"/>
      <c r="AE10" s="40"/>
      <c r="AF10" s="41"/>
      <c r="AG10" s="28"/>
      <c r="AH10" s="24"/>
      <c r="AI10" s="24"/>
      <c r="AJ10" s="24"/>
      <c r="AK10" s="24"/>
      <c r="AL10" s="40"/>
      <c r="AM10" s="40"/>
      <c r="AN10" s="43"/>
      <c r="AO10" s="40"/>
      <c r="AP10" s="40"/>
      <c r="AQ10" s="24"/>
      <c r="AR10" s="24"/>
      <c r="AS10" s="28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04" t="s">
        <v>63</v>
      </c>
      <c r="C11" s="105"/>
      <c r="D11" s="10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64</v>
      </c>
      <c r="O11" s="18" t="s">
        <v>65</v>
      </c>
      <c r="Q11" s="43"/>
      <c r="R11" s="43" t="s">
        <v>45</v>
      </c>
      <c r="S11" s="43"/>
      <c r="T11" s="107" t="s">
        <v>46</v>
      </c>
      <c r="U11" s="24"/>
      <c r="V11" s="28"/>
      <c r="W11" s="28"/>
      <c r="X11" s="108"/>
      <c r="Y11" s="108"/>
      <c r="Z11" s="108"/>
      <c r="AA11" s="108"/>
      <c r="AB11" s="108"/>
      <c r="AC11" s="43"/>
      <c r="AD11" s="43"/>
      <c r="AE11" s="43"/>
      <c r="AF11" s="40"/>
      <c r="AG11" s="40"/>
      <c r="AH11" s="40"/>
      <c r="AI11" s="40"/>
      <c r="AJ11" s="40"/>
      <c r="AK11" s="40"/>
      <c r="AM11" s="28"/>
      <c r="AN11" s="108"/>
      <c r="AO11" s="108"/>
      <c r="AP11" s="108"/>
      <c r="AQ11" s="108"/>
      <c r="AR11" s="108"/>
      <c r="AS11" s="108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5" t="s">
        <v>66</v>
      </c>
      <c r="C12" s="12"/>
      <c r="D12" s="47"/>
      <c r="E12" s="109">
        <v>28</v>
      </c>
      <c r="F12" s="109">
        <v>0</v>
      </c>
      <c r="G12" s="109">
        <v>9</v>
      </c>
      <c r="H12" s="109">
        <v>8</v>
      </c>
      <c r="I12" s="109">
        <v>60</v>
      </c>
      <c r="J12" s="110">
        <v>0.42599999999999999</v>
      </c>
      <c r="K12" s="40">
        <f>PRODUCT(I12/J12)</f>
        <v>140.8450704225352</v>
      </c>
      <c r="L12" s="111">
        <f>PRODUCT((F12+G12)/E12)</f>
        <v>0.32142857142857145</v>
      </c>
      <c r="M12" s="111">
        <f>PRODUCT(H12/E12)</f>
        <v>0.2857142857142857</v>
      </c>
      <c r="N12" s="111">
        <f>PRODUCT((F12+G12+H12)/E12)</f>
        <v>0.6071428571428571</v>
      </c>
      <c r="O12" s="111">
        <f>PRODUCT(I12/22)</f>
        <v>2.7272727272727271</v>
      </c>
      <c r="Q12" s="43"/>
      <c r="R12" s="43"/>
      <c r="S12" s="43"/>
      <c r="T12" s="107" t="s">
        <v>67</v>
      </c>
      <c r="U12" s="40"/>
      <c r="V12" s="40"/>
      <c r="W12" s="40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3"/>
      <c r="AO12" s="43"/>
      <c r="AP12" s="43"/>
      <c r="AQ12" s="43"/>
      <c r="AR12" s="4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12" t="s">
        <v>56</v>
      </c>
      <c r="C13" s="113"/>
      <c r="D13" s="114"/>
      <c r="E13" s="109">
        <f>PRODUCT(E9+Q9)</f>
        <v>19</v>
      </c>
      <c r="F13" s="109">
        <f>PRODUCT(F9+R9)</f>
        <v>0</v>
      </c>
      <c r="G13" s="109">
        <f>PRODUCT(G9+S9)</f>
        <v>10</v>
      </c>
      <c r="H13" s="109">
        <f>PRODUCT(H9+T9)</f>
        <v>6</v>
      </c>
      <c r="I13" s="109">
        <f>PRODUCT(I9+U9)</f>
        <v>28</v>
      </c>
      <c r="J13" s="110">
        <v>0.438</v>
      </c>
      <c r="K13" s="40">
        <f>PRODUCT(K9+W9)</f>
        <v>63.926940639269404</v>
      </c>
      <c r="L13" s="111">
        <f>PRODUCT((F13+G13)/E13)</f>
        <v>0.52631578947368418</v>
      </c>
      <c r="M13" s="111">
        <f>PRODUCT(H13/E13)</f>
        <v>0.31578947368421051</v>
      </c>
      <c r="N13" s="111">
        <f>PRODUCT((F13+G13+H13)/E13)</f>
        <v>0.84210526315789469</v>
      </c>
      <c r="O13" s="111">
        <f>PRODUCT(I13/10)</f>
        <v>2.8</v>
      </c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0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15" t="s">
        <v>59</v>
      </c>
      <c r="C14" s="116"/>
      <c r="D14" s="117"/>
      <c r="E14" s="109">
        <f>PRODUCT(AA9+AM9)</f>
        <v>28</v>
      </c>
      <c r="F14" s="109">
        <f>PRODUCT(AB9+AN9)</f>
        <v>2</v>
      </c>
      <c r="G14" s="109">
        <f>PRODUCT(AC9+AO9)</f>
        <v>22</v>
      </c>
      <c r="H14" s="109">
        <f>PRODUCT(AD9+AP9)</f>
        <v>13</v>
      </c>
      <c r="I14" s="109">
        <f>PRODUCT(AE9+AQ9)</f>
        <v>0</v>
      </c>
      <c r="J14" s="110">
        <v>0</v>
      </c>
      <c r="K14" s="24">
        <f>PRODUCT(AG9+AS9)</f>
        <v>0</v>
      </c>
      <c r="L14" s="111">
        <f>PRODUCT((F14+G14)/E14)</f>
        <v>0.8571428571428571</v>
      </c>
      <c r="M14" s="111">
        <f>PRODUCT(H14/E14)</f>
        <v>0.4642857142857143</v>
      </c>
      <c r="N14" s="111">
        <f>PRODUCT((F14+G14+H14)/E14)</f>
        <v>1.3214285714285714</v>
      </c>
      <c r="O14" s="111">
        <f>PRODUCT(I14/E14)</f>
        <v>0</v>
      </c>
      <c r="Q14" s="43"/>
      <c r="R14" s="43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0"/>
      <c r="AJ14" s="43"/>
      <c r="AK14" s="40"/>
      <c r="AL14" s="24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8" t="s">
        <v>62</v>
      </c>
      <c r="C15" s="119"/>
      <c r="D15" s="120"/>
      <c r="E15" s="109">
        <f>SUM(E12:E14)</f>
        <v>75</v>
      </c>
      <c r="F15" s="109">
        <f t="shared" ref="F15:I15" si="0">SUM(F12:F14)</f>
        <v>2</v>
      </c>
      <c r="G15" s="109">
        <f t="shared" si="0"/>
        <v>41</v>
      </c>
      <c r="H15" s="109">
        <f t="shared" si="0"/>
        <v>27</v>
      </c>
      <c r="I15" s="109">
        <f t="shared" si="0"/>
        <v>88</v>
      </c>
      <c r="J15" s="110">
        <f>PRODUCT(I15/K15)</f>
        <v>0.42974623115577887</v>
      </c>
      <c r="K15" s="40">
        <f>SUM(K12:K14)</f>
        <v>204.77201106180462</v>
      </c>
      <c r="L15" s="111">
        <f>PRODUCT((F15+G15)/E15)</f>
        <v>0.57333333333333336</v>
      </c>
      <c r="M15" s="111">
        <f>PRODUCT(H15/E15)</f>
        <v>0.36</v>
      </c>
      <c r="N15" s="111">
        <f>PRODUCT((F15+G15+H15)/E15)</f>
        <v>0.93333333333333335</v>
      </c>
      <c r="O15" s="111">
        <f>PRODUCT(I15/32)</f>
        <v>2.75</v>
      </c>
      <c r="Q15" s="24"/>
      <c r="R15" s="24"/>
      <c r="S15" s="24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24"/>
      <c r="F16" s="24"/>
      <c r="G16" s="24"/>
      <c r="H16" s="24"/>
      <c r="I16" s="24"/>
      <c r="J16" s="40"/>
      <c r="K16" s="40"/>
      <c r="L16" s="24"/>
      <c r="M16" s="24"/>
      <c r="N16" s="24"/>
      <c r="O16" s="24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0"/>
      <c r="AJ54" s="40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0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0"/>
      <c r="AJ88" s="40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0"/>
      <c r="AJ89" s="40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0"/>
      <c r="AJ90" s="40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0"/>
      <c r="AJ91" s="40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0"/>
      <c r="AJ92" s="40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0"/>
      <c r="AJ93" s="40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0"/>
      <c r="AJ94" s="40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0"/>
      <c r="AJ95" s="40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0"/>
      <c r="AJ96" s="40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0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0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0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0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0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0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0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0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0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0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0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0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0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0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0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0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0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0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0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0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0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0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0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0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0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0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0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0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0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0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0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0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0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0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0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0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0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0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0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0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0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0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0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0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0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0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0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0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0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0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0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0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0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0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0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0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0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0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0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0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0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0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0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0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0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0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0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0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0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0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0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0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0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0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0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0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0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0"/>
      <c r="AJ174" s="40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0"/>
      <c r="AJ175" s="40"/>
      <c r="AK175" s="40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0"/>
      <c r="AJ176" s="40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0"/>
      <c r="AJ177" s="40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0"/>
      <c r="AJ178" s="40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0"/>
      <c r="AJ179" s="40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0"/>
      <c r="AJ180" s="40"/>
      <c r="AK180" s="24"/>
      <c r="AL180" s="24"/>
    </row>
    <row r="181" spans="12:38" x14ac:dyDescent="0.25">
      <c r="R181" s="28"/>
      <c r="S181" s="28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0"/>
      <c r="AJ181" s="40"/>
    </row>
    <row r="182" spans="12:38" x14ac:dyDescent="0.25"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0"/>
      <c r="AJ182" s="40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0"/>
      <c r="AJ183" s="40"/>
    </row>
    <row r="184" spans="12:38" x14ac:dyDescent="0.25">
      <c r="L184"/>
      <c r="M184"/>
      <c r="N184"/>
      <c r="O184"/>
      <c r="P184"/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2018-12-24T13:07:00Z</dcterms:modified>
</cp:coreProperties>
</file>