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9" i="1" l="1"/>
  <c r="AD19" i="1"/>
  <c r="AC19" i="1"/>
  <c r="AB19" i="1"/>
  <c r="AA19" i="1"/>
  <c r="Z19" i="1"/>
  <c r="Y19" i="1"/>
  <c r="X19" i="1"/>
  <c r="W19" i="1"/>
  <c r="V19" i="1"/>
  <c r="U19" i="1"/>
  <c r="O19" i="1" l="1"/>
  <c r="T19" i="1"/>
  <c r="S19" i="1"/>
  <c r="R19" i="1"/>
  <c r="Q19" i="1"/>
  <c r="P19" i="1"/>
  <c r="M19" i="1"/>
  <c r="L19" i="1"/>
  <c r="K19" i="1"/>
  <c r="J19" i="1"/>
  <c r="I19" i="1"/>
  <c r="H19" i="1"/>
  <c r="G19" i="1"/>
  <c r="F19" i="1"/>
  <c r="E19" i="1"/>
  <c r="O23" i="1" l="1"/>
  <c r="O26" i="1" l="1"/>
  <c r="E23" i="1"/>
  <c r="F23" i="1"/>
  <c r="G23" i="1"/>
  <c r="H23" i="1"/>
  <c r="L23" i="1" s="1"/>
  <c r="I24" i="1"/>
  <c r="H24" i="1"/>
  <c r="G24" i="1"/>
  <c r="F24" i="1"/>
  <c r="E24" i="1"/>
  <c r="G26" i="1" l="1"/>
  <c r="K23" i="1"/>
  <c r="H26" i="1"/>
  <c r="I23" i="1"/>
  <c r="M23" i="1" s="1"/>
  <c r="N19" i="1"/>
  <c r="N23" i="1" s="1"/>
  <c r="D20" i="1"/>
  <c r="N24" i="1"/>
  <c r="F26" i="1"/>
  <c r="K24" i="1"/>
  <c r="E26" i="1"/>
  <c r="M24" i="1"/>
  <c r="L24" i="1"/>
  <c r="I26" i="1" l="1"/>
  <c r="N26" i="1" s="1"/>
  <c r="L26" i="1"/>
  <c r="K26" i="1"/>
  <c r="M26" i="1" l="1"/>
</calcChain>
</file>

<file path=xl/sharedStrings.xml><?xml version="1.0" encoding="utf-8"?>
<sst xmlns="http://schemas.openxmlformats.org/spreadsheetml/2006/main" count="141" uniqueCount="97">
  <si>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</si>
  <si>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</si>
  <si>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</si>
  <si>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</si>
  <si>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</si>
  <si>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</si>
  <si>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</si>
  <si>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</si>
  <si>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</si>
  <si>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</si>
  <si>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</si>
  <si>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</si>
  <si>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</si>
  <si>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</si>
  <si>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</si>
  <si>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</si>
  <si>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</si>
  <si>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</si>
  <si>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</si>
  <si>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</si>
  <si>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</si>
  <si>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</si>
  <si>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</si>
  <si>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</si>
  <si>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</si>
  <si>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</si>
  <si>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</si>
  <si>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</si>
  <si>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</si>
  <si>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</si>
  <si>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</si>
  <si>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</si>
  <si>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</si>
  <si>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</si>
  <si>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</si>
  <si>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</si>
  <si>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</si>
  <si>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</si>
  <si>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ykköspesis</t>
  </si>
  <si>
    <t>VuVe</t>
  </si>
  <si>
    <t>7.</t>
  </si>
  <si>
    <t>Laura Pohjola</t>
  </si>
  <si>
    <t>21.08. 2013  VuVe - Pesäkarhut  0-1  (3-9, 3-3)</t>
  </si>
  <si>
    <t>28.8.1995   Jyväskylä</t>
  </si>
  <si>
    <t>VuVe = Vuokatin Veto  (1946)</t>
  </si>
  <si>
    <t>MuPS = Muhoksen Pallo-Salamat  (1969),  kasvattajaseura</t>
  </si>
  <si>
    <t>Pilke</t>
  </si>
  <si>
    <t>Pilke = Reisjärven Pilke  (1945)</t>
  </si>
  <si>
    <t>6.</t>
  </si>
  <si>
    <t>ViU</t>
  </si>
  <si>
    <t>ViU = Viinijärven Urheilijat  (1914)</t>
  </si>
  <si>
    <t>suomensarja</t>
  </si>
  <si>
    <t>ViU  2</t>
  </si>
  <si>
    <t>8.  ottelu</t>
  </si>
  <si>
    <t>06.06. 2014  Pesäkarhut - ViU  1-2  (0-2, 3-0, 0-3)</t>
  </si>
  <si>
    <t>Kirittäret</t>
  </si>
  <si>
    <t>Kirittäret = Jyväskylän Pesis  (2004)</t>
  </si>
  <si>
    <t>23.  ottelu</t>
  </si>
  <si>
    <t>31.05. 2015  Virkiä - Kirittäret  2-1  (9-5, 2-4, 2-1)</t>
  </si>
  <si>
    <t>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</si>
  <si>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</si>
  <si>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</si>
  <si>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</si>
  <si>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</si>
  <si>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</si>
  <si>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</si>
  <si>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</si>
  <si>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</si>
  <si>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</si>
  <si>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</si>
  <si>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</si>
  <si>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</si>
  <si>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</si>
  <si>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</si>
  <si>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</si>
  <si>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</si>
  <si>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SurMa</t>
  </si>
  <si>
    <t>2v</t>
  </si>
  <si>
    <t>Iivo Parviainen</t>
  </si>
  <si>
    <t>10.</t>
  </si>
  <si>
    <t>Lipottaret</t>
  </si>
  <si>
    <t>Lipottaret = Oulun Lipottaret  (2014)</t>
  </si>
  <si>
    <t>Fera</t>
  </si>
  <si>
    <t>Fera = Fera, Rauma  (1958)</t>
  </si>
  <si>
    <t xml:space="preserve">  0-2  (3-11, 2-4)</t>
  </si>
  <si>
    <t>3/5</t>
  </si>
  <si>
    <t>0/1</t>
  </si>
  <si>
    <t>2/3</t>
  </si>
  <si>
    <t>1/1</t>
  </si>
  <si>
    <t xml:space="preserve">Lyöty </t>
  </si>
  <si>
    <t xml:space="preserve">Tuotu </t>
  </si>
  <si>
    <t xml:space="preserve"> 17 v 11 kk 24 pv</t>
  </si>
  <si>
    <t>18 v   9 kk   9 pv</t>
  </si>
  <si>
    <t>17 v 11 kk 24 pv</t>
  </si>
  <si>
    <t>19 v   9 kk   3 pv</t>
  </si>
  <si>
    <t>PattU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</si>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</sst>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2.425781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2008</v>
      </c>
      <c r="C4" s="64"/>
      <c r="D4" s="65" t="s">
        <v>39</v>
      </c>
      <c r="E4" s="64"/>
      <c r="F4" s="66" t="s">
        <v>38</v>
      </c>
      <c r="G4" s="67"/>
      <c r="H4" s="68"/>
      <c r="I4" s="64"/>
      <c r="J4" s="64"/>
      <c r="K4" s="64"/>
      <c r="L4" s="64"/>
      <c r="M4" s="64"/>
      <c r="N4" s="69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2009</v>
      </c>
      <c r="C5" s="64"/>
      <c r="D5" s="65" t="s">
        <v>39</v>
      </c>
      <c r="E5" s="64"/>
      <c r="F5" s="66" t="s">
        <v>38</v>
      </c>
      <c r="G5" s="67"/>
      <c r="H5" s="68"/>
      <c r="I5" s="64"/>
      <c r="J5" s="64"/>
      <c r="K5" s="64"/>
      <c r="L5" s="64"/>
      <c r="M5" s="64"/>
      <c r="N5" s="69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2010</v>
      </c>
      <c r="C6" s="64"/>
      <c r="D6" s="65" t="s">
        <v>39</v>
      </c>
      <c r="E6" s="64"/>
      <c r="F6" s="66" t="s">
        <v>38</v>
      </c>
      <c r="G6" s="67"/>
      <c r="H6" s="68"/>
      <c r="I6" s="64"/>
      <c r="J6" s="64"/>
      <c r="K6" s="64"/>
      <c r="L6" s="64"/>
      <c r="M6" s="64"/>
      <c r="N6" s="69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4">
        <v>2011</v>
      </c>
      <c r="C7" s="64"/>
      <c r="D7" s="65" t="s">
        <v>39</v>
      </c>
      <c r="E7" s="64"/>
      <c r="F7" s="66" t="s">
        <v>38</v>
      </c>
      <c r="G7" s="67"/>
      <c r="H7" s="68"/>
      <c r="I7" s="64"/>
      <c r="J7" s="64"/>
      <c r="K7" s="64"/>
      <c r="L7" s="64"/>
      <c r="M7" s="64"/>
      <c r="N7" s="69"/>
      <c r="O7" s="24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4">
        <v>2012</v>
      </c>
      <c r="C8" s="64"/>
      <c r="D8" s="65" t="s">
        <v>39</v>
      </c>
      <c r="E8" s="64"/>
      <c r="F8" s="66" t="s">
        <v>38</v>
      </c>
      <c r="G8" s="67"/>
      <c r="H8" s="68"/>
      <c r="I8" s="64"/>
      <c r="J8" s="64"/>
      <c r="K8" s="64"/>
      <c r="L8" s="64"/>
      <c r="M8" s="64"/>
      <c r="N8" s="69"/>
      <c r="O8" s="24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4">
        <v>2013</v>
      </c>
      <c r="C9" s="64"/>
      <c r="D9" s="65" t="s">
        <v>46</v>
      </c>
      <c r="E9" s="64"/>
      <c r="F9" s="66" t="s">
        <v>38</v>
      </c>
      <c r="G9" s="67"/>
      <c r="H9" s="68"/>
      <c r="I9" s="64"/>
      <c r="J9" s="64"/>
      <c r="K9" s="64"/>
      <c r="L9" s="64"/>
      <c r="M9" s="64"/>
      <c r="N9" s="69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2013</v>
      </c>
      <c r="C10" s="26" t="s">
        <v>40</v>
      </c>
      <c r="D10" s="27" t="s">
        <v>39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8"/>
      <c r="O10" s="29"/>
      <c r="P10" s="26">
        <v>1</v>
      </c>
      <c r="Q10" s="26">
        <v>0</v>
      </c>
      <c r="R10" s="26">
        <v>0</v>
      </c>
      <c r="S10" s="26">
        <v>1</v>
      </c>
      <c r="T10" s="26">
        <v>2</v>
      </c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0">
        <v>2014</v>
      </c>
      <c r="C11" s="70"/>
      <c r="D11" s="71" t="s">
        <v>52</v>
      </c>
      <c r="E11" s="70"/>
      <c r="F11" s="72" t="s">
        <v>51</v>
      </c>
      <c r="G11" s="73"/>
      <c r="H11" s="74"/>
      <c r="I11" s="70"/>
      <c r="J11" s="70"/>
      <c r="K11" s="70"/>
      <c r="L11" s="70"/>
      <c r="M11" s="70"/>
      <c r="N11" s="70"/>
      <c r="O11" s="24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2014</v>
      </c>
      <c r="C12" s="26" t="s">
        <v>48</v>
      </c>
      <c r="D12" s="27" t="s">
        <v>49</v>
      </c>
      <c r="E12" s="26">
        <v>16</v>
      </c>
      <c r="F12" s="26">
        <v>0</v>
      </c>
      <c r="G12" s="26">
        <v>5</v>
      </c>
      <c r="H12" s="26">
        <v>6</v>
      </c>
      <c r="I12" s="26">
        <v>38</v>
      </c>
      <c r="J12" s="26">
        <v>9</v>
      </c>
      <c r="K12" s="26">
        <v>12</v>
      </c>
      <c r="L12" s="26">
        <v>12</v>
      </c>
      <c r="M12" s="26">
        <v>5</v>
      </c>
      <c r="N12" s="28">
        <v>0.442</v>
      </c>
      <c r="O12" s="76">
        <v>86</v>
      </c>
      <c r="P12" s="26">
        <v>1</v>
      </c>
      <c r="Q12" s="26">
        <v>0</v>
      </c>
      <c r="R12" s="26">
        <v>1</v>
      </c>
      <c r="S12" s="26">
        <v>0</v>
      </c>
      <c r="T12" s="26">
        <v>1</v>
      </c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2015</v>
      </c>
      <c r="C13" s="26" t="s">
        <v>59</v>
      </c>
      <c r="D13" s="27" t="s">
        <v>55</v>
      </c>
      <c r="E13" s="26">
        <v>24</v>
      </c>
      <c r="F13" s="26">
        <v>1</v>
      </c>
      <c r="G13" s="26">
        <v>3</v>
      </c>
      <c r="H13" s="26">
        <v>3</v>
      </c>
      <c r="I13" s="26">
        <v>39</v>
      </c>
      <c r="J13" s="26">
        <v>6</v>
      </c>
      <c r="K13" s="26">
        <v>11</v>
      </c>
      <c r="L13" s="26">
        <v>18</v>
      </c>
      <c r="M13" s="26">
        <v>4</v>
      </c>
      <c r="N13" s="28">
        <v>0.32500000000000001</v>
      </c>
      <c r="O13" s="76">
        <v>120</v>
      </c>
      <c r="P13" s="26">
        <v>12</v>
      </c>
      <c r="Q13" s="26">
        <v>0</v>
      </c>
      <c r="R13" s="26">
        <v>2</v>
      </c>
      <c r="S13" s="26">
        <v>3</v>
      </c>
      <c r="T13" s="26">
        <v>20</v>
      </c>
      <c r="U13" s="30"/>
      <c r="V13" s="30"/>
      <c r="W13" s="30"/>
      <c r="X13" s="30"/>
      <c r="Y13" s="30"/>
      <c r="Z13" s="26"/>
      <c r="AA13" s="26"/>
      <c r="AB13" s="26">
        <v>1</v>
      </c>
      <c r="AC13" s="26"/>
      <c r="AD13" s="26">
        <v>1</v>
      </c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2016</v>
      </c>
      <c r="C14" s="26" t="s">
        <v>79</v>
      </c>
      <c r="D14" s="27" t="s">
        <v>49</v>
      </c>
      <c r="E14" s="26">
        <v>22</v>
      </c>
      <c r="F14" s="26">
        <v>2</v>
      </c>
      <c r="G14" s="26">
        <v>6</v>
      </c>
      <c r="H14" s="26">
        <v>8</v>
      </c>
      <c r="I14" s="26">
        <v>56</v>
      </c>
      <c r="J14" s="26">
        <v>13</v>
      </c>
      <c r="K14" s="26">
        <v>19</v>
      </c>
      <c r="L14" s="26">
        <v>16</v>
      </c>
      <c r="M14" s="26">
        <v>8</v>
      </c>
      <c r="N14" s="28">
        <v>0.39700000000000002</v>
      </c>
      <c r="O14" s="76">
        <v>141</v>
      </c>
      <c r="P14" s="26"/>
      <c r="Q14" s="26"/>
      <c r="R14" s="26"/>
      <c r="S14" s="26"/>
      <c r="T14" s="26"/>
      <c r="U14" s="30"/>
      <c r="V14" s="30"/>
      <c r="W14" s="30"/>
      <c r="X14" s="30"/>
      <c r="Y14" s="30"/>
      <c r="Z14" s="26"/>
      <c r="AA14" s="26"/>
      <c r="AB14" s="31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2017</v>
      </c>
      <c r="C15" s="26" t="s">
        <v>40</v>
      </c>
      <c r="D15" s="27" t="s">
        <v>80</v>
      </c>
      <c r="E15" s="26">
        <v>25</v>
      </c>
      <c r="F15" s="26">
        <v>0</v>
      </c>
      <c r="G15" s="26">
        <v>2</v>
      </c>
      <c r="H15" s="26">
        <v>6</v>
      </c>
      <c r="I15" s="26">
        <v>57</v>
      </c>
      <c r="J15" s="26">
        <v>24</v>
      </c>
      <c r="K15" s="26">
        <v>21</v>
      </c>
      <c r="L15" s="26">
        <v>10</v>
      </c>
      <c r="M15" s="26">
        <v>2</v>
      </c>
      <c r="N15" s="28">
        <v>0.3725</v>
      </c>
      <c r="O15" s="29">
        <v>153</v>
      </c>
      <c r="P15" s="26"/>
      <c r="Q15" s="26"/>
      <c r="R15" s="26"/>
      <c r="S15" s="26"/>
      <c r="T15" s="26"/>
      <c r="U15" s="30"/>
      <c r="V15" s="30"/>
      <c r="W15" s="30"/>
      <c r="X15" s="30"/>
      <c r="Y15" s="30"/>
      <c r="Z15" s="26"/>
      <c r="AA15" s="26"/>
      <c r="AB15" s="31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2018</v>
      </c>
      <c r="C16" s="26" t="s">
        <v>48</v>
      </c>
      <c r="D16" s="27" t="s">
        <v>82</v>
      </c>
      <c r="E16" s="26">
        <v>26</v>
      </c>
      <c r="F16" s="26">
        <v>0</v>
      </c>
      <c r="G16" s="26">
        <v>2</v>
      </c>
      <c r="H16" s="26">
        <v>6</v>
      </c>
      <c r="I16" s="26">
        <v>62</v>
      </c>
      <c r="J16" s="26">
        <v>10</v>
      </c>
      <c r="K16" s="26">
        <v>35</v>
      </c>
      <c r="L16" s="26">
        <v>15</v>
      </c>
      <c r="M16" s="26">
        <v>2</v>
      </c>
      <c r="N16" s="28">
        <v>0.39739999999999998</v>
      </c>
      <c r="O16" s="29">
        <v>156</v>
      </c>
      <c r="P16" s="26">
        <v>3</v>
      </c>
      <c r="Q16" s="26">
        <v>0</v>
      </c>
      <c r="R16" s="26">
        <v>0</v>
      </c>
      <c r="S16" s="26">
        <v>0</v>
      </c>
      <c r="T16" s="26">
        <v>5</v>
      </c>
      <c r="U16" s="30"/>
      <c r="V16" s="30"/>
      <c r="W16" s="30"/>
      <c r="X16" s="30"/>
      <c r="Y16" s="30"/>
      <c r="Z16" s="26"/>
      <c r="AA16" s="26"/>
      <c r="AB16" s="31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6">
        <v>2019</v>
      </c>
      <c r="C17" s="26" t="s">
        <v>40</v>
      </c>
      <c r="D17" s="27" t="s">
        <v>82</v>
      </c>
      <c r="E17" s="26">
        <v>20</v>
      </c>
      <c r="F17" s="26">
        <v>1</v>
      </c>
      <c r="G17" s="26">
        <v>5</v>
      </c>
      <c r="H17" s="26">
        <v>3</v>
      </c>
      <c r="I17" s="26">
        <v>49</v>
      </c>
      <c r="J17" s="26">
        <v>15</v>
      </c>
      <c r="K17" s="26">
        <v>20</v>
      </c>
      <c r="L17" s="26">
        <v>8</v>
      </c>
      <c r="M17" s="26">
        <v>6</v>
      </c>
      <c r="N17" s="28">
        <v>0.44144144144144143</v>
      </c>
      <c r="O17" s="29">
        <v>111</v>
      </c>
      <c r="P17" s="26">
        <v>3</v>
      </c>
      <c r="Q17" s="26">
        <v>0</v>
      </c>
      <c r="R17" s="26">
        <v>0</v>
      </c>
      <c r="S17" s="26">
        <v>0</v>
      </c>
      <c r="T17" s="26">
        <v>5</v>
      </c>
      <c r="U17" s="30"/>
      <c r="V17" s="30"/>
      <c r="W17" s="30"/>
      <c r="X17" s="30"/>
      <c r="Y17" s="30"/>
      <c r="Z17" s="26"/>
      <c r="AA17" s="26"/>
      <c r="AB17" s="31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4">
        <v>2020</v>
      </c>
      <c r="C18" s="64"/>
      <c r="D18" s="65" t="s">
        <v>95</v>
      </c>
      <c r="E18" s="64"/>
      <c r="F18" s="66" t="s">
        <v>38</v>
      </c>
      <c r="G18" s="67"/>
      <c r="H18" s="68"/>
      <c r="I18" s="64"/>
      <c r="J18" s="64"/>
      <c r="K18" s="64"/>
      <c r="L18" s="64"/>
      <c r="M18" s="64"/>
      <c r="N18" s="69"/>
      <c r="O18" s="29"/>
      <c r="P18" s="26"/>
      <c r="Q18" s="26"/>
      <c r="R18" s="26"/>
      <c r="S18" s="26"/>
      <c r="T18" s="26"/>
      <c r="U18" s="30"/>
      <c r="V18" s="30"/>
      <c r="W18" s="30"/>
      <c r="X18" s="30"/>
      <c r="Y18" s="30"/>
      <c r="Z18" s="26"/>
      <c r="AA18" s="26"/>
      <c r="AB18" s="31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 t="shared" ref="E19:O19" si="0">SUM(E10:E18)</f>
        <v>133</v>
      </c>
      <c r="F19" s="18">
        <f t="shared" si="0"/>
        <v>4</v>
      </c>
      <c r="G19" s="18">
        <f t="shared" si="0"/>
        <v>23</v>
      </c>
      <c r="H19" s="18">
        <f t="shared" si="0"/>
        <v>32</v>
      </c>
      <c r="I19" s="18">
        <f t="shared" si="0"/>
        <v>301</v>
      </c>
      <c r="J19" s="18">
        <f t="shared" si="0"/>
        <v>77</v>
      </c>
      <c r="K19" s="18">
        <f t="shared" si="0"/>
        <v>118</v>
      </c>
      <c r="L19" s="18">
        <f t="shared" si="0"/>
        <v>79</v>
      </c>
      <c r="M19" s="18">
        <f t="shared" si="0"/>
        <v>27</v>
      </c>
      <c r="N19" s="32">
        <f>PRODUCT(I19/O19)</f>
        <v>0.39243807040417211</v>
      </c>
      <c r="O19" s="33">
        <f t="shared" si="0"/>
        <v>767</v>
      </c>
      <c r="P19" s="18">
        <f t="shared" ref="P19" si="1">SUM(P10:P18)</f>
        <v>20</v>
      </c>
      <c r="Q19" s="18">
        <f t="shared" ref="Q19" si="2">SUM(Q10:Q18)</f>
        <v>0</v>
      </c>
      <c r="R19" s="18">
        <f t="shared" ref="R19" si="3">SUM(R10:R18)</f>
        <v>3</v>
      </c>
      <c r="S19" s="18">
        <f t="shared" ref="S19:AE19" si="4">SUM(S10:S18)</f>
        <v>4</v>
      </c>
      <c r="T19" s="18">
        <f t="shared" ref="T19" si="5">SUM(T10:T18)</f>
        <v>33</v>
      </c>
      <c r="U19" s="18">
        <f t="shared" si="4"/>
        <v>0</v>
      </c>
      <c r="V19" s="18">
        <f t="shared" si="4"/>
        <v>0</v>
      </c>
      <c r="W19" s="18">
        <f t="shared" si="4"/>
        <v>0</v>
      </c>
      <c r="X19" s="18">
        <f t="shared" si="4"/>
        <v>0</v>
      </c>
      <c r="Y19" s="18">
        <f t="shared" si="4"/>
        <v>0</v>
      </c>
      <c r="Z19" s="18">
        <f t="shared" si="4"/>
        <v>0</v>
      </c>
      <c r="AA19" s="18">
        <f t="shared" si="4"/>
        <v>0</v>
      </c>
      <c r="AB19" s="18">
        <f t="shared" si="4"/>
        <v>1</v>
      </c>
      <c r="AC19" s="18">
        <f t="shared" si="4"/>
        <v>0</v>
      </c>
      <c r="AD19" s="18">
        <f t="shared" si="4"/>
        <v>1</v>
      </c>
      <c r="AE19" s="18">
        <f t="shared" si="4"/>
        <v>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27" t="s">
        <v>2</v>
      </c>
      <c r="C20" s="34"/>
      <c r="D20" s="35">
        <f>SUM(F19:H19)+((I19-F19-G19)/3)+(E19/3)+(Z19*25)+(AA19*25)+(AB19*10)+(AC19*25)+(AD19*20)+(AE19*15)</f>
        <v>224.66666666666666</v>
      </c>
      <c r="E20" s="1"/>
      <c r="F20" s="1"/>
      <c r="G20" s="1"/>
      <c r="H20" s="1"/>
      <c r="I20" s="1"/>
      <c r="J20" s="1"/>
      <c r="K20" s="1"/>
      <c r="L20" s="1"/>
      <c r="M20" s="1"/>
      <c r="N20" s="3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7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38"/>
      <c r="P21" s="1"/>
      <c r="Q21" s="39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22" t="s">
        <v>16</v>
      </c>
      <c r="C22" s="40"/>
      <c r="D22" s="40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2" t="s">
        <v>36</v>
      </c>
      <c r="O22" s="24"/>
      <c r="P22" s="41" t="s">
        <v>32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12"/>
      <c r="AC22" s="12"/>
      <c r="AD22" s="12"/>
      <c r="AE22" s="4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41" t="s">
        <v>17</v>
      </c>
      <c r="C23" s="12"/>
      <c r="D23" s="44"/>
      <c r="E23" s="26">
        <f>PRODUCT(E19)</f>
        <v>133</v>
      </c>
      <c r="F23" s="26">
        <f>PRODUCT(F19)</f>
        <v>4</v>
      </c>
      <c r="G23" s="26">
        <f>PRODUCT(G19)</f>
        <v>23</v>
      </c>
      <c r="H23" s="26">
        <f>PRODUCT(H19)</f>
        <v>32</v>
      </c>
      <c r="I23" s="26">
        <f>PRODUCT(I19)</f>
        <v>301</v>
      </c>
      <c r="J23" s="1"/>
      <c r="K23" s="45">
        <f>PRODUCT((F23+G23)/E23)</f>
        <v>0.20300751879699247</v>
      </c>
      <c r="L23" s="45">
        <f>PRODUCT(H23/E23)</f>
        <v>0.24060150375939848</v>
      </c>
      <c r="M23" s="45">
        <f>PRODUCT(I23/E23)</f>
        <v>2.263157894736842</v>
      </c>
      <c r="N23" s="46">
        <f>PRODUCT(N19)</f>
        <v>0.39243807040417211</v>
      </c>
      <c r="O23" s="24">
        <f>PRODUCT(O19)</f>
        <v>767</v>
      </c>
      <c r="P23" s="115" t="s">
        <v>33</v>
      </c>
      <c r="Q23" s="116"/>
      <c r="R23" s="117" t="s">
        <v>42</v>
      </c>
      <c r="S23" s="117"/>
      <c r="T23" s="117"/>
      <c r="U23" s="117"/>
      <c r="V23" s="117"/>
      <c r="W23" s="117"/>
      <c r="X23" s="117"/>
      <c r="Y23" s="117"/>
      <c r="Z23" s="117"/>
      <c r="AA23" s="118" t="s">
        <v>34</v>
      </c>
      <c r="AB23" s="118"/>
      <c r="AC23" s="119" t="s">
        <v>91</v>
      </c>
      <c r="AD23" s="118"/>
      <c r="AE23" s="120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47" t="s">
        <v>18</v>
      </c>
      <c r="C24" s="48"/>
      <c r="D24" s="49"/>
      <c r="E24" s="26">
        <f>PRODUCT(P19)</f>
        <v>20</v>
      </c>
      <c r="F24" s="26">
        <f>PRODUCT(Q19)</f>
        <v>0</v>
      </c>
      <c r="G24" s="26">
        <f>PRODUCT(R19)</f>
        <v>3</v>
      </c>
      <c r="H24" s="26">
        <f>PRODUCT(S19)</f>
        <v>4</v>
      </c>
      <c r="I24" s="26">
        <f>PRODUCT(T19)</f>
        <v>33</v>
      </c>
      <c r="J24" s="1"/>
      <c r="K24" s="45">
        <f>PRODUCT((F24+G24)/E24)</f>
        <v>0.15</v>
      </c>
      <c r="L24" s="45">
        <f>PRODUCT(H24/E24)</f>
        <v>0.2</v>
      </c>
      <c r="M24" s="45">
        <f>PRODUCT(I24/E24)</f>
        <v>1.65</v>
      </c>
      <c r="N24" s="28">
        <f>PRODUCT(I24/O24)</f>
        <v>0.32038834951456313</v>
      </c>
      <c r="O24" s="24">
        <v>103</v>
      </c>
      <c r="P24" s="121" t="s">
        <v>89</v>
      </c>
      <c r="Q24" s="122"/>
      <c r="R24" s="123" t="s">
        <v>54</v>
      </c>
      <c r="S24" s="123"/>
      <c r="T24" s="123"/>
      <c r="U24" s="123"/>
      <c r="V24" s="123"/>
      <c r="W24" s="123"/>
      <c r="X24" s="123"/>
      <c r="Y24" s="123"/>
      <c r="Z24" s="123"/>
      <c r="AA24" s="124" t="s">
        <v>53</v>
      </c>
      <c r="AB24" s="124"/>
      <c r="AC24" s="125" t="s">
        <v>92</v>
      </c>
      <c r="AD24" s="124"/>
      <c r="AE24" s="126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50" t="s">
        <v>19</v>
      </c>
      <c r="C25" s="51"/>
      <c r="D25" s="52"/>
      <c r="E25" s="30"/>
      <c r="F25" s="30"/>
      <c r="G25" s="30"/>
      <c r="H25" s="30"/>
      <c r="I25" s="30"/>
      <c r="J25" s="1"/>
      <c r="K25" s="53"/>
      <c r="L25" s="53"/>
      <c r="M25" s="53"/>
      <c r="N25" s="54"/>
      <c r="O25" s="24"/>
      <c r="P25" s="121" t="s">
        <v>90</v>
      </c>
      <c r="Q25" s="122"/>
      <c r="R25" s="123" t="s">
        <v>42</v>
      </c>
      <c r="S25" s="123"/>
      <c r="T25" s="123"/>
      <c r="U25" s="123"/>
      <c r="V25" s="123"/>
      <c r="W25" s="123"/>
      <c r="X25" s="123"/>
      <c r="Y25" s="123"/>
      <c r="Z25" s="123"/>
      <c r="AA25" s="124" t="s">
        <v>34</v>
      </c>
      <c r="AB25" s="124"/>
      <c r="AC25" s="125" t="s">
        <v>93</v>
      </c>
      <c r="AD25" s="124"/>
      <c r="AE25" s="126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5" t="s">
        <v>20</v>
      </c>
      <c r="C26" s="56"/>
      <c r="D26" s="57"/>
      <c r="E26" s="18">
        <f>SUM(E23:E25)</f>
        <v>153</v>
      </c>
      <c r="F26" s="18">
        <f>SUM(F23:F25)</f>
        <v>4</v>
      </c>
      <c r="G26" s="18">
        <f>SUM(G23:G25)</f>
        <v>26</v>
      </c>
      <c r="H26" s="18">
        <f>SUM(H23:H25)</f>
        <v>36</v>
      </c>
      <c r="I26" s="18">
        <f>SUM(I23:I25)</f>
        <v>334</v>
      </c>
      <c r="J26" s="1"/>
      <c r="K26" s="58">
        <f>PRODUCT((F26+G26)/E26)</f>
        <v>0.19607843137254902</v>
      </c>
      <c r="L26" s="58">
        <f>PRODUCT(H26/E26)</f>
        <v>0.23529411764705882</v>
      </c>
      <c r="M26" s="58">
        <f>PRODUCT(I26/E26)</f>
        <v>2.1830065359477122</v>
      </c>
      <c r="N26" s="32">
        <f>PRODUCT(I26/O26)</f>
        <v>0.3839080459770115</v>
      </c>
      <c r="O26" s="24">
        <f>SUM(O23:O25)</f>
        <v>870</v>
      </c>
      <c r="P26" s="127" t="s">
        <v>35</v>
      </c>
      <c r="Q26" s="128"/>
      <c r="R26" s="129" t="s">
        <v>58</v>
      </c>
      <c r="S26" s="129"/>
      <c r="T26" s="129"/>
      <c r="U26" s="129"/>
      <c r="V26" s="129"/>
      <c r="W26" s="129"/>
      <c r="X26" s="129"/>
      <c r="Y26" s="129"/>
      <c r="Z26" s="129"/>
      <c r="AA26" s="130" t="s">
        <v>57</v>
      </c>
      <c r="AB26" s="130"/>
      <c r="AC26" s="131" t="s">
        <v>94</v>
      </c>
      <c r="AD26" s="130"/>
      <c r="AE26" s="132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6"/>
      <c r="O27" s="24"/>
      <c r="P27" s="1"/>
      <c r="Q27" s="39"/>
      <c r="R27" s="1"/>
      <c r="S27" s="1"/>
      <c r="T27" s="24"/>
      <c r="U27" s="24"/>
      <c r="V27" s="59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9" customFormat="1" ht="15" customHeight="1" x14ac:dyDescent="0.25">
      <c r="A28" s="1"/>
      <c r="B28" s="1" t="s">
        <v>37</v>
      </c>
      <c r="C28" s="1"/>
      <c r="D28" s="1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1" t="s">
        <v>56</v>
      </c>
      <c r="O28" s="24"/>
      <c r="P28" s="1"/>
      <c r="Q28" s="39"/>
      <c r="R28" s="1"/>
      <c r="S28" s="1"/>
      <c r="T28" s="24"/>
      <c r="U28" s="24"/>
      <c r="V28" s="59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44</v>
      </c>
      <c r="E29" s="1"/>
      <c r="F29" s="1"/>
      <c r="G29" s="1"/>
      <c r="H29" s="1"/>
      <c r="I29" s="1"/>
      <c r="J29" s="1"/>
      <c r="K29" s="1"/>
      <c r="L29" s="1"/>
      <c r="M29" s="1"/>
      <c r="N29" s="1" t="s">
        <v>81</v>
      </c>
      <c r="O29" s="24"/>
      <c r="P29" s="1"/>
      <c r="Q29" s="39"/>
      <c r="R29" s="1"/>
      <c r="S29" s="1"/>
      <c r="T29" s="24"/>
      <c r="U29" s="24"/>
      <c r="V29" s="59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1" t="s">
        <v>83</v>
      </c>
      <c r="O30" s="24"/>
      <c r="P30" s="1"/>
      <c r="Q30" s="39"/>
      <c r="R30" s="1"/>
      <c r="S30" s="1"/>
      <c r="T30" s="24"/>
      <c r="U30" s="24"/>
      <c r="V30" s="59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1" t="s">
        <v>50</v>
      </c>
      <c r="E31" s="1"/>
      <c r="F31" s="1"/>
      <c r="G31" s="1"/>
      <c r="H31" s="1"/>
      <c r="I31" s="1"/>
      <c r="J31" s="1"/>
      <c r="K31" s="1"/>
      <c r="L31" s="1"/>
      <c r="M31" s="60"/>
      <c r="N31" s="1" t="s">
        <v>96</v>
      </c>
      <c r="O31" s="24"/>
      <c r="P31" s="1"/>
      <c r="Q31" s="39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24"/>
      <c r="V32" s="59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6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75"/>
      <c r="T33" s="24"/>
      <c r="U33" s="1"/>
      <c r="V33" s="39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6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75"/>
      <c r="T34" s="24"/>
      <c r="U34" s="1"/>
      <c r="V34" s="39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6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75"/>
      <c r="T35" s="24"/>
      <c r="U35" s="1"/>
      <c r="V35" s="39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61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75"/>
      <c r="T36" s="24"/>
      <c r="U36" s="1"/>
      <c r="V36" s="39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61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75"/>
      <c r="T37" s="24"/>
      <c r="U37" s="1"/>
      <c r="V37" s="39"/>
      <c r="W37" s="1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61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75"/>
      <c r="T38" s="24"/>
      <c r="U38" s="1"/>
      <c r="V38" s="39"/>
      <c r="W38" s="1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61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75"/>
      <c r="T39" s="24"/>
      <c r="U39" s="1"/>
      <c r="V39" s="39"/>
      <c r="W39" s="1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61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75"/>
      <c r="T40" s="24"/>
      <c r="U40" s="1"/>
      <c r="V40" s="39"/>
      <c r="W40" s="1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61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75"/>
      <c r="T41" s="24"/>
      <c r="U41" s="1"/>
      <c r="V41" s="39"/>
      <c r="W41" s="1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61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75"/>
      <c r="T42" s="24"/>
      <c r="U42" s="1"/>
      <c r="V42" s="39"/>
      <c r="W42" s="1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61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75"/>
      <c r="T43" s="24"/>
      <c r="U43" s="1"/>
      <c r="V43" s="39"/>
      <c r="W43" s="1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61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75"/>
      <c r="T44" s="24"/>
      <c r="U44" s="1"/>
      <c r="V44" s="39"/>
      <c r="W44" s="1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61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75"/>
      <c r="T45" s="24"/>
      <c r="U45" s="1"/>
      <c r="V45" s="39"/>
      <c r="W45" s="1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61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75"/>
      <c r="T46" s="24"/>
      <c r="U46" s="1"/>
      <c r="V46" s="39"/>
      <c r="W46" s="1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61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75"/>
      <c r="T47" s="24"/>
      <c r="U47" s="1"/>
      <c r="V47" s="39"/>
      <c r="W47" s="1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61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75"/>
      <c r="T48" s="24"/>
      <c r="U48" s="1"/>
      <c r="V48" s="39"/>
      <c r="W48" s="1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61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75"/>
      <c r="T49" s="24"/>
      <c r="U49" s="1"/>
      <c r="V49" s="39"/>
      <c r="W49" s="1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61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75"/>
      <c r="T50" s="24"/>
      <c r="U50" s="1"/>
      <c r="V50" s="39"/>
      <c r="W50" s="1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61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75"/>
      <c r="T51" s="24"/>
      <c r="U51" s="1"/>
      <c r="V51" s="39"/>
      <c r="W51" s="1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61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75"/>
      <c r="T52" s="24"/>
      <c r="U52" s="1"/>
      <c r="V52" s="39"/>
      <c r="W52" s="1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61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75"/>
      <c r="T53" s="24"/>
      <c r="U53" s="1"/>
      <c r="V53" s="39"/>
      <c r="W53" s="1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61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75"/>
      <c r="T54" s="24"/>
      <c r="U54" s="1"/>
      <c r="V54" s="39"/>
      <c r="W54" s="1"/>
      <c r="X54" s="24"/>
      <c r="Y54" s="24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61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75"/>
      <c r="T55" s="24"/>
      <c r="U55" s="1"/>
      <c r="V55" s="39"/>
      <c r="W55" s="1"/>
      <c r="X55" s="24"/>
      <c r="Y55" s="24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61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75"/>
      <c r="T56" s="24"/>
      <c r="U56" s="1"/>
      <c r="V56" s="39"/>
      <c r="W56" s="1"/>
      <c r="X56" s="24"/>
      <c r="Y56" s="24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61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75"/>
      <c r="T57" s="24"/>
      <c r="U57" s="1"/>
      <c r="V57" s="39"/>
      <c r="W57" s="1"/>
      <c r="X57" s="24"/>
      <c r="Y57" s="24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61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75"/>
      <c r="T58" s="24"/>
      <c r="U58" s="1"/>
      <c r="V58" s="39"/>
      <c r="W58" s="1"/>
      <c r="X58" s="24"/>
      <c r="Y58" s="24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61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75"/>
      <c r="T59" s="24"/>
      <c r="U59" s="1"/>
      <c r="V59" s="39"/>
      <c r="W59" s="1"/>
      <c r="X59" s="24"/>
      <c r="Y59" s="24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61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75"/>
      <c r="T60" s="24"/>
      <c r="U60" s="1"/>
      <c r="V60" s="39"/>
      <c r="W60" s="1"/>
      <c r="X60" s="24"/>
      <c r="Y60" s="24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61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75"/>
      <c r="T61" s="24"/>
      <c r="U61" s="1"/>
      <c r="V61" s="39"/>
      <c r="W61" s="1"/>
      <c r="X61" s="24"/>
      <c r="Y61" s="24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61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75"/>
      <c r="T62" s="24"/>
      <c r="U62" s="1"/>
      <c r="V62" s="39"/>
      <c r="W62" s="1"/>
      <c r="X62" s="24"/>
      <c r="Y62" s="24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s="61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75"/>
      <c r="T63" s="24"/>
      <c r="U63" s="1"/>
      <c r="V63" s="39"/>
      <c r="W63" s="1"/>
      <c r="X63" s="24"/>
      <c r="Y63" s="24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s="61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75"/>
      <c r="T64" s="24"/>
      <c r="U64" s="1"/>
      <c r="V64" s="39"/>
      <c r="W64" s="1"/>
      <c r="X64" s="24"/>
      <c r="Y64" s="24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s="61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75"/>
      <c r="T65" s="24"/>
      <c r="U65" s="1"/>
      <c r="V65" s="39"/>
      <c r="W65" s="1"/>
      <c r="X65" s="24"/>
      <c r="Y65" s="24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s="61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75"/>
      <c r="T66" s="24"/>
      <c r="U66" s="1"/>
      <c r="V66" s="39"/>
      <c r="W66" s="1"/>
      <c r="X66" s="24"/>
      <c r="Y66" s="24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s="61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75"/>
      <c r="T67" s="24"/>
      <c r="U67" s="1"/>
      <c r="V67" s="39"/>
      <c r="W67" s="1"/>
      <c r="X67" s="24"/>
      <c r="Y67" s="24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s="61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75"/>
      <c r="T68" s="24"/>
      <c r="U68" s="1"/>
      <c r="V68" s="39"/>
      <c r="W68" s="1"/>
      <c r="X68" s="24"/>
      <c r="Y68" s="24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s="61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75"/>
      <c r="T69" s="24"/>
      <c r="U69" s="1"/>
      <c r="V69" s="39"/>
      <c r="W69" s="1"/>
      <c r="X69" s="24"/>
      <c r="Y69" s="24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s="61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75"/>
      <c r="T70" s="24"/>
      <c r="U70" s="1"/>
      <c r="V70" s="39"/>
      <c r="W70" s="1"/>
      <c r="X70" s="24"/>
      <c r="Y70" s="24"/>
      <c r="Z70" s="24"/>
      <c r="AA70" s="24"/>
      <c r="AB70" s="24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s="61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75"/>
      <c r="T71" s="24"/>
      <c r="U71" s="1"/>
      <c r="V71" s="39"/>
      <c r="W71" s="1"/>
      <c r="X71" s="24"/>
      <c r="Y71" s="24"/>
      <c r="Z71" s="24"/>
      <c r="AA71" s="24"/>
      <c r="AB71" s="24"/>
      <c r="AC71" s="24"/>
      <c r="AD71" s="24"/>
      <c r="AE71" s="24"/>
      <c r="AF71" s="23"/>
      <c r="AG71" s="8"/>
      <c r="AH71" s="8"/>
      <c r="AI71" s="8"/>
      <c r="AJ71" s="8"/>
      <c r="AK71" s="8"/>
    </row>
    <row r="72" spans="1:37" s="61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75"/>
      <c r="T72" s="24"/>
      <c r="U72" s="1"/>
      <c r="V72" s="39"/>
      <c r="W72" s="1"/>
      <c r="X72" s="24"/>
      <c r="Y72" s="24"/>
      <c r="Z72" s="24"/>
      <c r="AA72" s="24"/>
      <c r="AB72" s="24"/>
      <c r="AC72" s="24"/>
      <c r="AD72" s="24"/>
      <c r="AE72" s="24"/>
      <c r="AF72" s="23"/>
      <c r="AG72" s="8"/>
      <c r="AH72" s="8"/>
      <c r="AI72" s="8"/>
      <c r="AJ72" s="8"/>
      <c r="AK72" s="8"/>
    </row>
    <row r="73" spans="1:37" s="61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75"/>
      <c r="T73" s="24"/>
      <c r="U73" s="1"/>
      <c r="V73" s="39"/>
      <c r="W73" s="1"/>
      <c r="X73" s="24"/>
      <c r="Y73" s="24"/>
      <c r="Z73" s="24"/>
      <c r="AA73" s="24"/>
      <c r="AB73" s="24"/>
      <c r="AC73" s="24"/>
      <c r="AD73" s="24"/>
      <c r="AE73" s="24"/>
      <c r="AF73" s="23"/>
      <c r="AG73" s="8"/>
      <c r="AH73" s="8"/>
      <c r="AI73" s="8"/>
      <c r="AJ73" s="8"/>
      <c r="AK73" s="8"/>
    </row>
    <row r="74" spans="1:37" s="61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75"/>
      <c r="T74" s="24"/>
      <c r="U74" s="1"/>
      <c r="V74" s="39"/>
      <c r="W74" s="1"/>
      <c r="X74" s="24"/>
      <c r="Y74" s="24"/>
      <c r="Z74" s="24"/>
      <c r="AA74" s="24"/>
      <c r="AB74" s="24"/>
      <c r="AC74" s="24"/>
      <c r="AD74" s="24"/>
      <c r="AE74" s="24"/>
      <c r="AF74" s="23"/>
      <c r="AG74" s="8"/>
      <c r="AH74" s="8"/>
      <c r="AI74" s="8"/>
      <c r="AJ74" s="8"/>
      <c r="AK74" s="8"/>
    </row>
    <row r="75" spans="1:37" s="61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75"/>
      <c r="T75" s="24"/>
      <c r="U75" s="1"/>
      <c r="V75" s="39"/>
      <c r="W75" s="1"/>
      <c r="X75" s="24"/>
      <c r="Y75" s="24"/>
      <c r="Z75" s="24"/>
      <c r="AA75" s="24"/>
      <c r="AB75" s="24"/>
      <c r="AC75" s="24"/>
      <c r="AD75" s="24"/>
      <c r="AE75" s="24"/>
      <c r="AF75" s="23"/>
      <c r="AG75" s="8"/>
      <c r="AH75" s="8"/>
      <c r="AI75" s="8"/>
      <c r="AJ75" s="8"/>
      <c r="AK75" s="8"/>
    </row>
    <row r="76" spans="1:37" s="61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75"/>
      <c r="T76" s="24"/>
      <c r="U76" s="1"/>
      <c r="V76" s="39"/>
      <c r="W76" s="1"/>
      <c r="X76" s="24"/>
      <c r="Y76" s="24"/>
      <c r="Z76" s="24"/>
      <c r="AA76" s="24"/>
      <c r="AB76" s="24"/>
      <c r="AC76" s="24"/>
      <c r="AD76" s="24"/>
      <c r="AE76" s="24"/>
      <c r="AF76" s="23"/>
      <c r="AG76" s="8"/>
      <c r="AH76" s="8"/>
      <c r="AI76" s="8"/>
      <c r="AJ76" s="8"/>
      <c r="AK76" s="8"/>
    </row>
    <row r="77" spans="1:37" s="61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75"/>
      <c r="T77" s="24"/>
      <c r="U77" s="1"/>
      <c r="V77" s="39"/>
      <c r="W77" s="1"/>
      <c r="X77" s="24"/>
      <c r="Y77" s="24"/>
      <c r="Z77" s="24"/>
      <c r="AA77" s="24"/>
      <c r="AB77" s="24"/>
      <c r="AC77" s="24"/>
      <c r="AD77" s="24"/>
      <c r="AE77" s="24"/>
      <c r="AF77" s="23"/>
      <c r="AG77" s="8"/>
      <c r="AH77" s="8"/>
      <c r="AI77" s="8"/>
      <c r="AJ77" s="8"/>
      <c r="AK77" s="8"/>
    </row>
    <row r="78" spans="1:37" s="61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75"/>
      <c r="T78" s="24"/>
      <c r="U78" s="1"/>
      <c r="V78" s="39"/>
      <c r="W78" s="1"/>
      <c r="X78" s="24"/>
      <c r="Y78" s="24"/>
      <c r="Z78" s="24"/>
      <c r="AA78" s="24"/>
      <c r="AB78" s="24"/>
      <c r="AC78" s="24"/>
      <c r="AD78" s="24"/>
      <c r="AE78" s="24"/>
      <c r="AF78" s="23"/>
      <c r="AG78" s="8"/>
      <c r="AH78" s="8"/>
      <c r="AI78" s="8"/>
      <c r="AJ78" s="8"/>
      <c r="AK78" s="8"/>
    </row>
    <row r="79" spans="1:37" s="61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75"/>
      <c r="T79" s="24"/>
      <c r="U79" s="1"/>
      <c r="V79" s="39"/>
      <c r="W79" s="1"/>
      <c r="X79" s="24"/>
      <c r="Y79" s="24"/>
      <c r="Z79" s="24"/>
      <c r="AA79" s="24"/>
      <c r="AB79" s="24"/>
      <c r="AC79" s="24"/>
      <c r="AD79" s="24"/>
      <c r="AE79" s="24"/>
      <c r="AF79" s="23"/>
      <c r="AG79" s="8"/>
      <c r="AH79" s="8"/>
      <c r="AI79" s="8"/>
      <c r="AJ79" s="8"/>
      <c r="AK79" s="8"/>
    </row>
    <row r="80" spans="1:37" s="61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75"/>
      <c r="T80" s="24"/>
      <c r="U80" s="1"/>
      <c r="V80" s="39"/>
      <c r="W80" s="1"/>
      <c r="X80" s="24"/>
      <c r="Y80" s="24"/>
      <c r="Z80" s="24"/>
      <c r="AA80" s="24"/>
      <c r="AB80" s="24"/>
      <c r="AC80" s="24"/>
      <c r="AD80" s="24"/>
      <c r="AE80" s="24"/>
      <c r="AF80" s="23"/>
      <c r="AG80" s="8"/>
      <c r="AH80" s="8"/>
      <c r="AI80" s="8"/>
      <c r="AJ80" s="8"/>
      <c r="AK80" s="8"/>
    </row>
    <row r="81" spans="1:37" s="61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75"/>
      <c r="T81" s="24"/>
      <c r="U81" s="1"/>
      <c r="V81" s="39"/>
      <c r="W81" s="1"/>
      <c r="X81" s="24"/>
      <c r="Y81" s="24"/>
      <c r="Z81" s="24"/>
      <c r="AA81" s="24"/>
      <c r="AB81" s="24"/>
      <c r="AC81" s="24"/>
      <c r="AD81" s="24"/>
      <c r="AE81" s="24"/>
      <c r="AF81" s="23"/>
      <c r="AG81" s="8"/>
      <c r="AH81" s="8"/>
      <c r="AI81" s="8"/>
      <c r="AJ81" s="8"/>
      <c r="AK81" s="8"/>
    </row>
    <row r="82" spans="1:37" s="61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75"/>
      <c r="T82" s="24"/>
      <c r="U82" s="1"/>
      <c r="V82" s="39"/>
      <c r="W82" s="1"/>
      <c r="X82" s="24"/>
      <c r="Y82" s="24"/>
      <c r="Z82" s="24"/>
      <c r="AA82" s="24"/>
      <c r="AB82" s="24"/>
      <c r="AC82" s="24"/>
      <c r="AD82" s="24"/>
      <c r="AE82" s="24"/>
      <c r="AF82" s="23"/>
      <c r="AG82" s="8"/>
      <c r="AH82" s="8"/>
      <c r="AI82" s="8"/>
      <c r="AJ82" s="8"/>
      <c r="AK82" s="8"/>
    </row>
    <row r="83" spans="1:37" s="61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75"/>
      <c r="T83" s="24"/>
      <c r="U83" s="1"/>
      <c r="V83" s="39"/>
      <c r="W83" s="1"/>
      <c r="X83" s="24"/>
      <c r="Y83" s="24"/>
      <c r="Z83" s="24"/>
      <c r="AA83" s="24"/>
      <c r="AB83" s="24"/>
      <c r="AC83" s="24"/>
      <c r="AD83" s="24"/>
      <c r="AE83" s="24"/>
      <c r="AF83" s="23"/>
      <c r="AG83" s="8"/>
      <c r="AH83" s="8"/>
      <c r="AI83" s="8"/>
      <c r="AJ83" s="8"/>
      <c r="AK83" s="8"/>
    </row>
    <row r="84" spans="1:37" s="61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75"/>
      <c r="T84" s="24"/>
      <c r="U84" s="1"/>
      <c r="V84" s="39"/>
      <c r="W84" s="1"/>
      <c r="X84" s="24"/>
      <c r="Y84" s="24"/>
      <c r="Z84" s="24"/>
      <c r="AA84" s="24"/>
      <c r="AB84" s="24"/>
      <c r="AC84" s="24"/>
      <c r="AD84" s="24"/>
      <c r="AE84" s="24"/>
      <c r="AF84" s="23"/>
      <c r="AG84" s="8"/>
      <c r="AH84" s="8"/>
      <c r="AI84" s="8"/>
      <c r="AJ84" s="8"/>
      <c r="AK84" s="8"/>
    </row>
  </sheetData>
  <sortState ref="B17:AE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38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0" ht="18.75" x14ac:dyDescent="0.3">
      <c r="A1" s="8"/>
      <c r="B1" s="77" t="s">
        <v>60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68"/>
      <c r="Y1" s="80"/>
      <c r="Z1" s="80"/>
      <c r="AA1" s="80"/>
      <c r="AB1" s="80"/>
      <c r="AC1" s="80"/>
      <c r="AD1" s="80"/>
    </row>
    <row r="2" spans="1:30" x14ac:dyDescent="0.25">
      <c r="A2" s="8"/>
      <c r="B2" s="94" t="s">
        <v>41</v>
      </c>
      <c r="C2" s="95" t="s">
        <v>43</v>
      </c>
      <c r="D2" s="96"/>
      <c r="E2" s="9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43"/>
      <c r="Y2" s="80"/>
      <c r="Z2" s="80"/>
      <c r="AA2" s="80"/>
      <c r="AB2" s="80"/>
      <c r="AC2" s="80"/>
      <c r="AD2" s="80"/>
    </row>
    <row r="3" spans="1:30" x14ac:dyDescent="0.25">
      <c r="A3" s="8"/>
      <c r="B3" s="82" t="s">
        <v>61</v>
      </c>
      <c r="C3" s="22" t="s">
        <v>62</v>
      </c>
      <c r="D3" s="83" t="s">
        <v>63</v>
      </c>
      <c r="E3" s="84" t="s">
        <v>1</v>
      </c>
      <c r="F3" s="24"/>
      <c r="G3" s="85" t="s">
        <v>64</v>
      </c>
      <c r="H3" s="86" t="s">
        <v>65</v>
      </c>
      <c r="I3" s="86" t="s">
        <v>30</v>
      </c>
      <c r="J3" s="17" t="s">
        <v>66</v>
      </c>
      <c r="K3" s="87" t="s">
        <v>67</v>
      </c>
      <c r="L3" s="87" t="s">
        <v>68</v>
      </c>
      <c r="M3" s="85" t="s">
        <v>69</v>
      </c>
      <c r="N3" s="85" t="s">
        <v>29</v>
      </c>
      <c r="O3" s="86" t="s">
        <v>70</v>
      </c>
      <c r="P3" s="85" t="s">
        <v>65</v>
      </c>
      <c r="Q3" s="85" t="s">
        <v>3</v>
      </c>
      <c r="R3" s="85">
        <v>1</v>
      </c>
      <c r="S3" s="85">
        <v>2</v>
      </c>
      <c r="T3" s="85">
        <v>3</v>
      </c>
      <c r="U3" s="85" t="s">
        <v>71</v>
      </c>
      <c r="V3" s="17" t="s">
        <v>21</v>
      </c>
      <c r="W3" s="16" t="s">
        <v>72</v>
      </c>
      <c r="X3" s="16" t="s">
        <v>73</v>
      </c>
      <c r="Y3" s="80"/>
      <c r="Z3" s="80"/>
      <c r="AA3" s="80"/>
      <c r="AB3" s="80"/>
      <c r="AC3" s="80"/>
      <c r="AD3" s="80"/>
    </row>
    <row r="4" spans="1:30" x14ac:dyDescent="0.25">
      <c r="A4" s="8"/>
      <c r="B4" s="108" t="s">
        <v>74</v>
      </c>
      <c r="C4" s="109" t="s">
        <v>84</v>
      </c>
      <c r="D4" s="97" t="s">
        <v>75</v>
      </c>
      <c r="E4" s="98" t="s">
        <v>76</v>
      </c>
      <c r="F4" s="29"/>
      <c r="G4" s="99"/>
      <c r="H4" s="110"/>
      <c r="I4" s="110">
        <v>1</v>
      </c>
      <c r="J4" s="111" t="s">
        <v>77</v>
      </c>
      <c r="K4" s="111">
        <v>8</v>
      </c>
      <c r="L4" s="111"/>
      <c r="M4" s="111">
        <v>1</v>
      </c>
      <c r="N4" s="100"/>
      <c r="O4" s="112"/>
      <c r="P4" s="100"/>
      <c r="Q4" s="113" t="s">
        <v>85</v>
      </c>
      <c r="R4" s="113" t="s">
        <v>86</v>
      </c>
      <c r="S4" s="113" t="s">
        <v>87</v>
      </c>
      <c r="T4" s="113" t="s">
        <v>88</v>
      </c>
      <c r="U4" s="113"/>
      <c r="V4" s="114">
        <v>0.6</v>
      </c>
      <c r="W4" s="97" t="s">
        <v>78</v>
      </c>
      <c r="X4" s="99">
        <v>1682</v>
      </c>
      <c r="Y4" s="80"/>
      <c r="Z4" s="80"/>
      <c r="AA4" s="80"/>
      <c r="AB4" s="80"/>
      <c r="AC4" s="80"/>
      <c r="AD4" s="80"/>
    </row>
    <row r="5" spans="1:30" x14ac:dyDescent="0.25">
      <c r="A5" s="23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80"/>
      <c r="Z5" s="80"/>
      <c r="AA5" s="80"/>
      <c r="AB5" s="80"/>
      <c r="AC5" s="80"/>
      <c r="AD5" s="80"/>
    </row>
    <row r="6" spans="1:30" x14ac:dyDescent="0.25">
      <c r="A6" s="23"/>
      <c r="B6" s="75"/>
      <c r="C6" s="1"/>
      <c r="D6" s="75"/>
      <c r="E6" s="88"/>
      <c r="G6" s="1"/>
      <c r="H6" s="39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5"/>
      <c r="X6" s="1"/>
      <c r="Y6" s="80"/>
      <c r="Z6" s="80"/>
      <c r="AA6" s="80"/>
      <c r="AB6" s="80"/>
      <c r="AC6" s="80"/>
      <c r="AD6" s="80"/>
    </row>
    <row r="7" spans="1:30" x14ac:dyDescent="0.25">
      <c r="A7" s="23"/>
      <c r="B7" s="75"/>
      <c r="C7" s="1"/>
      <c r="D7" s="75"/>
      <c r="E7" s="88"/>
      <c r="G7" s="1"/>
      <c r="H7" s="39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5"/>
      <c r="X7" s="1"/>
      <c r="Y7" s="80"/>
      <c r="Z7" s="80"/>
      <c r="AA7" s="80"/>
      <c r="AB7" s="80"/>
      <c r="AC7" s="80"/>
      <c r="AD7" s="80"/>
    </row>
    <row r="8" spans="1:30" x14ac:dyDescent="0.25">
      <c r="A8" s="23"/>
      <c r="B8" s="75"/>
      <c r="C8" s="1"/>
      <c r="D8" s="75"/>
      <c r="E8" s="88"/>
      <c r="G8" s="1"/>
      <c r="H8" s="39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5"/>
      <c r="X8" s="1"/>
      <c r="Y8" s="80"/>
      <c r="Z8" s="80"/>
      <c r="AA8" s="80"/>
      <c r="AB8" s="80"/>
      <c r="AC8" s="80"/>
      <c r="AD8" s="80"/>
    </row>
    <row r="9" spans="1:30" x14ac:dyDescent="0.25">
      <c r="A9" s="23"/>
      <c r="B9" s="75"/>
      <c r="C9" s="1"/>
      <c r="D9" s="75"/>
      <c r="E9" s="88"/>
      <c r="G9" s="1"/>
      <c r="H9" s="39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5"/>
      <c r="X9" s="1"/>
      <c r="Y9" s="80"/>
      <c r="Z9" s="80"/>
      <c r="AA9" s="80"/>
      <c r="AB9" s="80"/>
      <c r="AC9" s="80"/>
      <c r="AD9" s="80"/>
    </row>
    <row r="10" spans="1:30" x14ac:dyDescent="0.25">
      <c r="A10" s="23"/>
      <c r="B10" s="75"/>
      <c r="C10" s="1"/>
      <c r="D10" s="75"/>
      <c r="E10" s="88"/>
      <c r="G10" s="1"/>
      <c r="H10" s="39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5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75"/>
      <c r="C11" s="1"/>
      <c r="D11" s="75"/>
      <c r="E11" s="88"/>
      <c r="G11" s="1"/>
      <c r="H11" s="39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5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75"/>
      <c r="C12" s="1"/>
      <c r="D12" s="75"/>
      <c r="E12" s="88"/>
      <c r="G12" s="1"/>
      <c r="H12" s="39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5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75"/>
      <c r="C13" s="1"/>
      <c r="D13" s="75"/>
      <c r="E13" s="88"/>
      <c r="G13" s="1"/>
      <c r="H13" s="39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5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75"/>
      <c r="C14" s="1"/>
      <c r="D14" s="75"/>
      <c r="E14" s="88"/>
      <c r="G14" s="1"/>
      <c r="H14" s="39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5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75"/>
      <c r="C15" s="1"/>
      <c r="D15" s="75"/>
      <c r="E15" s="88"/>
      <c r="G15" s="1"/>
      <c r="H15" s="39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5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75"/>
      <c r="C16" s="1"/>
      <c r="D16" s="75"/>
      <c r="E16" s="88"/>
      <c r="G16" s="1"/>
      <c r="H16" s="39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5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75"/>
      <c r="C17" s="1"/>
      <c r="D17" s="75"/>
      <c r="E17" s="88"/>
      <c r="G17" s="1"/>
      <c r="H17" s="39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5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75"/>
      <c r="C18" s="1"/>
      <c r="D18" s="75"/>
      <c r="E18" s="88"/>
      <c r="G18" s="1"/>
      <c r="H18" s="39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5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75"/>
      <c r="C19" s="1"/>
      <c r="D19" s="75"/>
      <c r="E19" s="88"/>
      <c r="G19" s="1"/>
      <c r="H19" s="39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5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75"/>
      <c r="C20" s="1"/>
      <c r="D20" s="75"/>
      <c r="E20" s="88"/>
      <c r="G20" s="1"/>
      <c r="H20" s="39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5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75"/>
      <c r="C21" s="1"/>
      <c r="D21" s="75"/>
      <c r="E21" s="88"/>
      <c r="G21" s="1"/>
      <c r="H21" s="39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5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75"/>
      <c r="C22" s="1"/>
      <c r="D22" s="75"/>
      <c r="E22" s="88"/>
      <c r="G22" s="1"/>
      <c r="H22" s="39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5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75"/>
      <c r="C23" s="1"/>
      <c r="D23" s="75"/>
      <c r="E23" s="88"/>
      <c r="G23" s="1"/>
      <c r="H23" s="39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5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75"/>
      <c r="C24" s="1"/>
      <c r="D24" s="75"/>
      <c r="E24" s="88"/>
      <c r="G24" s="1"/>
      <c r="H24" s="39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5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75"/>
      <c r="C25" s="1"/>
      <c r="D25" s="75"/>
      <c r="E25" s="88"/>
      <c r="G25" s="1"/>
      <c r="H25" s="39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5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75"/>
      <c r="C26" s="1"/>
      <c r="D26" s="75"/>
      <c r="E26" s="88"/>
      <c r="G26" s="1"/>
      <c r="H26" s="39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5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75"/>
      <c r="C27" s="1"/>
      <c r="D27" s="75"/>
      <c r="E27" s="88"/>
      <c r="G27" s="1"/>
      <c r="H27" s="39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5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75"/>
      <c r="C28" s="1"/>
      <c r="D28" s="75"/>
      <c r="E28" s="88"/>
      <c r="G28" s="1"/>
      <c r="H28" s="39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5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75"/>
      <c r="C29" s="1"/>
      <c r="D29" s="75"/>
      <c r="E29" s="88"/>
      <c r="G29" s="1"/>
      <c r="H29" s="39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5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75"/>
      <c r="C30" s="1"/>
      <c r="D30" s="75"/>
      <c r="E30" s="88"/>
      <c r="G30" s="1"/>
      <c r="H30" s="39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5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75"/>
      <c r="C31" s="1"/>
      <c r="D31" s="75"/>
      <c r="E31" s="88"/>
      <c r="G31" s="1"/>
      <c r="H31" s="39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5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75"/>
      <c r="C32" s="1"/>
      <c r="D32" s="75"/>
      <c r="E32" s="88"/>
      <c r="G32" s="1"/>
      <c r="H32" s="39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5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75"/>
      <c r="C33" s="1"/>
      <c r="D33" s="75"/>
      <c r="E33" s="88"/>
      <c r="G33" s="1"/>
      <c r="H33" s="39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5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75"/>
      <c r="C34" s="1"/>
      <c r="D34" s="75"/>
      <c r="E34" s="88"/>
      <c r="G34" s="1"/>
      <c r="H34" s="39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5"/>
      <c r="X34" s="1"/>
      <c r="Y34" s="80"/>
      <c r="Z34" s="80"/>
      <c r="AA34" s="80"/>
      <c r="AB34" s="80"/>
      <c r="AC34" s="80"/>
      <c r="AD3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2020-09-09T21:59:09Z</dcterms:modified>
</cp:coreProperties>
</file>