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3" i="2" l="1"/>
  <c r="AQ23" i="2"/>
  <c r="AP23" i="2"/>
  <c r="AO23" i="2"/>
  <c r="AN23" i="2"/>
  <c r="AM23" i="2"/>
  <c r="AG23" i="2"/>
  <c r="AE23" i="2"/>
  <c r="AD23" i="2"/>
  <c r="AC23" i="2"/>
  <c r="AB23" i="2"/>
  <c r="AA23" i="2"/>
  <c r="W23" i="2"/>
  <c r="U23" i="2"/>
  <c r="T23" i="2"/>
  <c r="S23" i="2"/>
  <c r="R23" i="2"/>
  <c r="Q23" i="2"/>
  <c r="K23" i="2"/>
  <c r="I23" i="2"/>
  <c r="I27" i="2" s="1"/>
  <c r="H23" i="2"/>
  <c r="H27" i="2" s="1"/>
  <c r="G23" i="2"/>
  <c r="G27" i="2" s="1"/>
  <c r="F23" i="2"/>
  <c r="F27" i="2" s="1"/>
  <c r="E23" i="2"/>
  <c r="E27" i="2" s="1"/>
  <c r="K27" i="2" l="1"/>
  <c r="M27" i="2"/>
  <c r="J27" i="2"/>
  <c r="V23" i="2"/>
  <c r="N27" i="2"/>
  <c r="L27" i="2"/>
  <c r="O27" i="2"/>
  <c r="J23" i="2"/>
  <c r="I28" i="2"/>
  <c r="I29" i="2" s="1"/>
  <c r="G28" i="2"/>
  <c r="G29" i="2" s="1"/>
  <c r="E28" i="2"/>
  <c r="O28" i="2" s="1"/>
  <c r="AR23" i="2"/>
  <c r="K28" i="2"/>
  <c r="F28" i="2"/>
  <c r="H28" i="2"/>
  <c r="AF23" i="2"/>
  <c r="K29" i="2" l="1"/>
  <c r="J29" i="2" s="1"/>
  <c r="J28" i="2"/>
  <c r="M28" i="2"/>
  <c r="E29" i="2"/>
  <c r="O29" i="2" s="1"/>
  <c r="H29" i="2"/>
  <c r="N28" i="2"/>
  <c r="L28" i="2"/>
  <c r="F29" i="2"/>
  <c r="M29" i="2" l="1"/>
  <c r="L29" i="2"/>
  <c r="N29" i="2"/>
</calcChain>
</file>

<file path=xl/sharedStrings.xml><?xml version="1.0" encoding="utf-8"?>
<sst xmlns="http://schemas.openxmlformats.org/spreadsheetml/2006/main" count="113" uniqueCount="42">
  <si>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</si>
  <si>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</si>
  <si>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</si>
  <si>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</si>
  <si>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</si>
  <si>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</si>
  <si>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</si>
  <si>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</si>
  <si>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</si>
  <si>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</si>
  <si>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</si>
  <si>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</si>
  <si>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</si>
  <si>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11.</t>
  </si>
  <si>
    <t>YKKÖSPESIS</t>
  </si>
  <si>
    <t>12.</t>
  </si>
  <si>
    <t>9.</t>
  </si>
  <si>
    <t>10.</t>
  </si>
  <si>
    <t>HP-K  2</t>
  </si>
  <si>
    <t>HP-K</t>
  </si>
  <si>
    <t>5.</t>
  </si>
  <si>
    <t>8.</t>
  </si>
  <si>
    <t>HP-K = Haapajärven Pesä-Kiilat  (1990),  kasvattajaseura</t>
  </si>
  <si>
    <t>6.</t>
  </si>
  <si>
    <t>14.</t>
  </si>
  <si>
    <t>1.</t>
  </si>
  <si>
    <t>Kai Pätsi</t>
  </si>
  <si>
    <t>13.11.1984   Haapajärvi</t>
  </si>
  <si>
    <t>Pilke</t>
  </si>
  <si>
    <t>Pilke = Reisjärven Pilke  (1945)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</si>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</sst>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26</v>
      </c>
      <c r="C1" s="2"/>
      <c r="D1" s="3"/>
      <c r="E1" s="4" t="s">
        <v>27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0" t="s">
        <v>14</v>
      </c>
      <c r="C2" s="31"/>
      <c r="D2" s="32"/>
      <c r="E2" s="10" t="s">
        <v>7</v>
      </c>
      <c r="F2" s="26"/>
      <c r="G2" s="26"/>
      <c r="H2" s="26"/>
      <c r="I2" s="33"/>
      <c r="J2" s="11"/>
      <c r="K2" s="34"/>
      <c r="L2" s="22" t="s">
        <v>31</v>
      </c>
      <c r="M2" s="26"/>
      <c r="N2" s="26"/>
      <c r="O2" s="35"/>
      <c r="P2" s="8"/>
      <c r="Q2" s="22" t="s">
        <v>32</v>
      </c>
      <c r="R2" s="26"/>
      <c r="S2" s="26"/>
      <c r="T2" s="26"/>
      <c r="U2" s="33"/>
      <c r="V2" s="35"/>
      <c r="W2" s="8"/>
      <c r="X2" s="36" t="s">
        <v>33</v>
      </c>
      <c r="Y2" s="37"/>
      <c r="Z2" s="38"/>
      <c r="AA2" s="10" t="s">
        <v>7</v>
      </c>
      <c r="AB2" s="26"/>
      <c r="AC2" s="26"/>
      <c r="AD2" s="26"/>
      <c r="AE2" s="33"/>
      <c r="AF2" s="11"/>
      <c r="AG2" s="34"/>
      <c r="AH2" s="22" t="s">
        <v>34</v>
      </c>
      <c r="AI2" s="26"/>
      <c r="AJ2" s="26"/>
      <c r="AK2" s="35"/>
      <c r="AL2" s="8"/>
      <c r="AM2" s="22" t="s">
        <v>32</v>
      </c>
      <c r="AN2" s="26"/>
      <c r="AO2" s="26"/>
      <c r="AP2" s="26"/>
      <c r="AQ2" s="33"/>
      <c r="AR2" s="35"/>
      <c r="AS2" s="39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35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35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0"/>
      <c r="K4" s="15"/>
      <c r="L4" s="41"/>
      <c r="M4" s="9"/>
      <c r="N4" s="9"/>
      <c r="O4" s="9"/>
      <c r="P4" s="12"/>
      <c r="Q4" s="16"/>
      <c r="R4" s="16"/>
      <c r="S4" s="17"/>
      <c r="T4" s="16"/>
      <c r="U4" s="16"/>
      <c r="V4" s="42"/>
      <c r="W4" s="15"/>
      <c r="X4" s="16"/>
      <c r="Y4" s="18"/>
      <c r="Z4" s="1"/>
      <c r="AA4" s="16"/>
      <c r="AB4" s="16"/>
      <c r="AC4" s="16"/>
      <c r="AD4" s="17"/>
      <c r="AE4" s="16"/>
      <c r="AF4" s="40"/>
      <c r="AG4" s="15"/>
      <c r="AH4" s="9"/>
      <c r="AI4" s="9"/>
      <c r="AJ4" s="9"/>
      <c r="AK4" s="9"/>
      <c r="AL4" s="12"/>
      <c r="AM4" s="16"/>
      <c r="AN4" s="16"/>
      <c r="AO4" s="16"/>
      <c r="AP4" s="16"/>
      <c r="AQ4" s="16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0"/>
      <c r="K5" s="15"/>
      <c r="L5" s="41"/>
      <c r="M5" s="9"/>
      <c r="N5" s="9"/>
      <c r="O5" s="9"/>
      <c r="P5" s="12"/>
      <c r="Q5" s="16"/>
      <c r="R5" s="16"/>
      <c r="S5" s="17"/>
      <c r="T5" s="16"/>
      <c r="U5" s="16"/>
      <c r="V5" s="42"/>
      <c r="W5" s="15"/>
      <c r="X5" s="16">
        <v>2003</v>
      </c>
      <c r="Y5" s="16" t="s">
        <v>23</v>
      </c>
      <c r="Z5" s="1" t="s">
        <v>18</v>
      </c>
      <c r="AA5" s="16">
        <v>16</v>
      </c>
      <c r="AB5" s="16">
        <v>3</v>
      </c>
      <c r="AC5" s="16">
        <v>12</v>
      </c>
      <c r="AD5" s="16">
        <v>11</v>
      </c>
      <c r="AE5" s="16">
        <v>43</v>
      </c>
      <c r="AF5" s="25">
        <v>0.43869999999999998</v>
      </c>
      <c r="AG5" s="66">
        <v>98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3"/>
      <c r="AS5" s="4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2004</v>
      </c>
      <c r="C6" s="18" t="s">
        <v>24</v>
      </c>
      <c r="D6" s="1" t="s">
        <v>19</v>
      </c>
      <c r="E6" s="16">
        <v>18</v>
      </c>
      <c r="F6" s="16">
        <v>2</v>
      </c>
      <c r="G6" s="16">
        <v>35</v>
      </c>
      <c r="H6" s="17">
        <v>5</v>
      </c>
      <c r="I6" s="16">
        <v>55</v>
      </c>
      <c r="J6" s="40">
        <v>0.45800000000000002</v>
      </c>
      <c r="K6" s="15">
        <v>120</v>
      </c>
      <c r="L6" s="41" t="s">
        <v>21</v>
      </c>
      <c r="M6" s="9"/>
      <c r="N6" s="9"/>
      <c r="O6" s="9"/>
      <c r="P6" s="12"/>
      <c r="Q6" s="16">
        <v>2</v>
      </c>
      <c r="R6" s="16">
        <v>0</v>
      </c>
      <c r="S6" s="17">
        <v>3</v>
      </c>
      <c r="T6" s="16">
        <v>1</v>
      </c>
      <c r="U6" s="16">
        <v>5</v>
      </c>
      <c r="V6" s="42">
        <v>0.38500000000000001</v>
      </c>
      <c r="W6" s="15">
        <v>13</v>
      </c>
      <c r="X6" s="16">
        <v>2004</v>
      </c>
      <c r="Y6" s="16" t="s">
        <v>16</v>
      </c>
      <c r="Z6" s="1" t="s">
        <v>18</v>
      </c>
      <c r="AA6" s="16">
        <v>11</v>
      </c>
      <c r="AB6" s="16">
        <v>4</v>
      </c>
      <c r="AC6" s="16">
        <v>20</v>
      </c>
      <c r="AD6" s="16">
        <v>14</v>
      </c>
      <c r="AE6" s="16">
        <v>64</v>
      </c>
      <c r="AF6" s="25">
        <v>0.67359999999999998</v>
      </c>
      <c r="AG6" s="66">
        <v>95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3"/>
      <c r="AS6" s="4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0"/>
      <c r="K7" s="15"/>
      <c r="L7" s="41"/>
      <c r="M7" s="9"/>
      <c r="N7" s="9"/>
      <c r="O7" s="9"/>
      <c r="P7" s="12"/>
      <c r="Q7" s="16"/>
      <c r="R7" s="16"/>
      <c r="S7" s="17"/>
      <c r="T7" s="16"/>
      <c r="U7" s="16"/>
      <c r="V7" s="42"/>
      <c r="W7" s="15"/>
      <c r="X7" s="16">
        <v>2005</v>
      </c>
      <c r="Y7" s="16" t="s">
        <v>25</v>
      </c>
      <c r="Z7" s="1" t="s">
        <v>19</v>
      </c>
      <c r="AA7" s="16">
        <v>16</v>
      </c>
      <c r="AB7" s="16">
        <v>3</v>
      </c>
      <c r="AC7" s="16">
        <v>14</v>
      </c>
      <c r="AD7" s="16">
        <v>11</v>
      </c>
      <c r="AE7" s="16">
        <v>56</v>
      </c>
      <c r="AF7" s="25">
        <v>0.49120000000000003</v>
      </c>
      <c r="AG7" s="66">
        <v>114</v>
      </c>
      <c r="AH7" s="9"/>
      <c r="AI7" s="9"/>
      <c r="AJ7" s="9"/>
      <c r="AK7" s="9"/>
      <c r="AL7" s="12"/>
      <c r="AM7" s="16">
        <v>3</v>
      </c>
      <c r="AN7" s="16">
        <v>0</v>
      </c>
      <c r="AO7" s="16">
        <v>0</v>
      </c>
      <c r="AP7" s="16">
        <v>1</v>
      </c>
      <c r="AQ7" s="16">
        <v>8</v>
      </c>
      <c r="AR7" s="43">
        <v>0.47049999999999997</v>
      </c>
      <c r="AS7" s="44">
        <v>17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2006</v>
      </c>
      <c r="C8" s="18" t="s">
        <v>16</v>
      </c>
      <c r="D8" s="1" t="s">
        <v>19</v>
      </c>
      <c r="E8" s="16">
        <v>22</v>
      </c>
      <c r="F8" s="16">
        <v>2</v>
      </c>
      <c r="G8" s="16">
        <v>7</v>
      </c>
      <c r="H8" s="17">
        <v>10</v>
      </c>
      <c r="I8" s="16">
        <v>47</v>
      </c>
      <c r="J8" s="40">
        <v>0.43099999999999999</v>
      </c>
      <c r="K8" s="15">
        <v>109</v>
      </c>
      <c r="L8" s="41"/>
      <c r="M8" s="9"/>
      <c r="N8" s="9"/>
      <c r="O8" s="9"/>
      <c r="P8" s="12"/>
      <c r="Q8" s="16"/>
      <c r="R8" s="16"/>
      <c r="S8" s="17"/>
      <c r="T8" s="16"/>
      <c r="U8" s="16"/>
      <c r="V8" s="42"/>
      <c r="W8" s="15"/>
      <c r="X8" s="16"/>
      <c r="Y8" s="16"/>
      <c r="Z8" s="1"/>
      <c r="AA8" s="16"/>
      <c r="AB8" s="16"/>
      <c r="AC8" s="16"/>
      <c r="AD8" s="16"/>
      <c r="AE8" s="16"/>
      <c r="AF8" s="25"/>
      <c r="AG8" s="66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3"/>
      <c r="AS8" s="4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>
        <v>2007</v>
      </c>
      <c r="C9" s="18" t="s">
        <v>21</v>
      </c>
      <c r="D9" s="1" t="s">
        <v>19</v>
      </c>
      <c r="E9" s="16">
        <v>21</v>
      </c>
      <c r="F9" s="16">
        <v>0</v>
      </c>
      <c r="G9" s="16">
        <v>5</v>
      </c>
      <c r="H9" s="17">
        <v>12</v>
      </c>
      <c r="I9" s="16">
        <v>38</v>
      </c>
      <c r="J9" s="40">
        <v>0.34899999999999998</v>
      </c>
      <c r="K9" s="15">
        <v>109</v>
      </c>
      <c r="L9" s="41"/>
      <c r="M9" s="9"/>
      <c r="N9" s="9"/>
      <c r="O9" s="9"/>
      <c r="P9" s="12"/>
      <c r="Q9" s="16"/>
      <c r="R9" s="16"/>
      <c r="S9" s="17"/>
      <c r="T9" s="16"/>
      <c r="U9" s="16"/>
      <c r="V9" s="42"/>
      <c r="W9" s="15"/>
      <c r="X9" s="16"/>
      <c r="Y9" s="16"/>
      <c r="Z9" s="1"/>
      <c r="AA9" s="16"/>
      <c r="AB9" s="16"/>
      <c r="AC9" s="16"/>
      <c r="AD9" s="16"/>
      <c r="AE9" s="16"/>
      <c r="AF9" s="25"/>
      <c r="AG9" s="66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3"/>
      <c r="AS9" s="4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>
        <v>2008</v>
      </c>
      <c r="C10" s="18" t="s">
        <v>21</v>
      </c>
      <c r="D10" s="1" t="s">
        <v>19</v>
      </c>
      <c r="E10" s="16">
        <v>22</v>
      </c>
      <c r="F10" s="16">
        <v>1</v>
      </c>
      <c r="G10" s="16">
        <v>17</v>
      </c>
      <c r="H10" s="17">
        <v>12</v>
      </c>
      <c r="I10" s="16">
        <v>53</v>
      </c>
      <c r="J10" s="40">
        <v>0.41399999999999998</v>
      </c>
      <c r="K10" s="15">
        <v>128</v>
      </c>
      <c r="L10" s="41"/>
      <c r="M10" s="9"/>
      <c r="N10" s="9"/>
      <c r="O10" s="9"/>
      <c r="P10" s="12"/>
      <c r="Q10" s="16"/>
      <c r="R10" s="16"/>
      <c r="S10" s="17"/>
      <c r="T10" s="16"/>
      <c r="U10" s="16"/>
      <c r="V10" s="42"/>
      <c r="W10" s="15"/>
      <c r="X10" s="16"/>
      <c r="Y10" s="16"/>
      <c r="Z10" s="1"/>
      <c r="AA10" s="16"/>
      <c r="AB10" s="16"/>
      <c r="AC10" s="16"/>
      <c r="AD10" s="16"/>
      <c r="AE10" s="16"/>
      <c r="AF10" s="25"/>
      <c r="AG10" s="66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3"/>
      <c r="AS10" s="4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>
        <v>2009</v>
      </c>
      <c r="C11" s="18" t="s">
        <v>13</v>
      </c>
      <c r="D11" s="1" t="s">
        <v>19</v>
      </c>
      <c r="E11" s="16">
        <v>21</v>
      </c>
      <c r="F11" s="16">
        <v>0</v>
      </c>
      <c r="G11" s="16">
        <v>12</v>
      </c>
      <c r="H11" s="17">
        <v>7</v>
      </c>
      <c r="I11" s="16">
        <v>46</v>
      </c>
      <c r="J11" s="40">
        <v>0.38</v>
      </c>
      <c r="K11" s="15">
        <v>121</v>
      </c>
      <c r="L11" s="41"/>
      <c r="M11" s="9"/>
      <c r="N11" s="9"/>
      <c r="O11" s="9"/>
      <c r="P11" s="12"/>
      <c r="Q11" s="16">
        <v>2</v>
      </c>
      <c r="R11" s="16">
        <v>0</v>
      </c>
      <c r="S11" s="17">
        <v>0</v>
      </c>
      <c r="T11" s="16">
        <v>1</v>
      </c>
      <c r="U11" s="16">
        <v>2</v>
      </c>
      <c r="V11" s="42">
        <v>0.28599999999999998</v>
      </c>
      <c r="W11" s="15">
        <v>7</v>
      </c>
      <c r="X11" s="16"/>
      <c r="Y11" s="16"/>
      <c r="Z11" s="1"/>
      <c r="AA11" s="16"/>
      <c r="AB11" s="16"/>
      <c r="AC11" s="16"/>
      <c r="AD11" s="16"/>
      <c r="AE11" s="16"/>
      <c r="AF11" s="25"/>
      <c r="AG11" s="66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3"/>
      <c r="AS11" s="44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>
        <v>2010</v>
      </c>
      <c r="C12" s="18" t="s">
        <v>20</v>
      </c>
      <c r="D12" s="1" t="s">
        <v>19</v>
      </c>
      <c r="E12" s="16">
        <v>9</v>
      </c>
      <c r="F12" s="16">
        <v>0</v>
      </c>
      <c r="G12" s="16">
        <v>2</v>
      </c>
      <c r="H12" s="17">
        <v>7</v>
      </c>
      <c r="I12" s="16">
        <v>18</v>
      </c>
      <c r="J12" s="40">
        <v>0.4</v>
      </c>
      <c r="K12" s="15">
        <v>45</v>
      </c>
      <c r="L12" s="41"/>
      <c r="M12" s="9"/>
      <c r="N12" s="9"/>
      <c r="O12" s="9"/>
      <c r="P12" s="12"/>
      <c r="Q12" s="16"/>
      <c r="R12" s="16"/>
      <c r="S12" s="17"/>
      <c r="T12" s="16"/>
      <c r="U12" s="16"/>
      <c r="V12" s="42"/>
      <c r="W12" s="15"/>
      <c r="X12" s="16">
        <v>2010</v>
      </c>
      <c r="Y12" s="16" t="s">
        <v>17</v>
      </c>
      <c r="Z12" s="1" t="s">
        <v>18</v>
      </c>
      <c r="AA12" s="16">
        <v>8</v>
      </c>
      <c r="AB12" s="16">
        <v>1</v>
      </c>
      <c r="AC12" s="16">
        <v>13</v>
      </c>
      <c r="AD12" s="16">
        <v>6</v>
      </c>
      <c r="AE12" s="16">
        <v>33</v>
      </c>
      <c r="AF12" s="25">
        <v>0.52380000000000004</v>
      </c>
      <c r="AG12" s="66">
        <v>63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3"/>
      <c r="AS12" s="4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>
        <v>2011</v>
      </c>
      <c r="C13" s="18" t="s">
        <v>15</v>
      </c>
      <c r="D13" s="1" t="s">
        <v>19</v>
      </c>
      <c r="E13" s="16">
        <v>4</v>
      </c>
      <c r="F13" s="16">
        <v>0</v>
      </c>
      <c r="G13" s="16">
        <v>1</v>
      </c>
      <c r="H13" s="17">
        <v>0</v>
      </c>
      <c r="I13" s="16">
        <v>7</v>
      </c>
      <c r="J13" s="40">
        <v>0.318</v>
      </c>
      <c r="K13" s="15">
        <v>22</v>
      </c>
      <c r="L13" s="41"/>
      <c r="M13" s="9"/>
      <c r="N13" s="9"/>
      <c r="O13" s="9"/>
      <c r="P13" s="12"/>
      <c r="Q13" s="16">
        <v>2</v>
      </c>
      <c r="R13" s="16">
        <v>0</v>
      </c>
      <c r="S13" s="17">
        <v>0</v>
      </c>
      <c r="T13" s="16">
        <v>0</v>
      </c>
      <c r="U13" s="16">
        <v>4</v>
      </c>
      <c r="V13" s="42">
        <v>0.4</v>
      </c>
      <c r="W13" s="15">
        <v>10</v>
      </c>
      <c r="X13" s="16">
        <v>2011</v>
      </c>
      <c r="Y13" s="16" t="s">
        <v>16</v>
      </c>
      <c r="Z13" s="1" t="s">
        <v>18</v>
      </c>
      <c r="AA13" s="16">
        <v>13</v>
      </c>
      <c r="AB13" s="16">
        <v>5</v>
      </c>
      <c r="AC13" s="16">
        <v>19</v>
      </c>
      <c r="AD13" s="16">
        <v>20</v>
      </c>
      <c r="AE13" s="16">
        <v>77</v>
      </c>
      <c r="AF13" s="25">
        <v>0.66949999999999998</v>
      </c>
      <c r="AG13" s="66">
        <v>115</v>
      </c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3"/>
      <c r="AS13" s="4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/>
      <c r="C14" s="18"/>
      <c r="D14" s="1"/>
      <c r="E14" s="16"/>
      <c r="F14" s="16"/>
      <c r="G14" s="16"/>
      <c r="H14" s="17"/>
      <c r="I14" s="16"/>
      <c r="J14" s="40"/>
      <c r="K14" s="15"/>
      <c r="L14" s="41"/>
      <c r="M14" s="9"/>
      <c r="N14" s="9"/>
      <c r="O14" s="9"/>
      <c r="P14" s="12"/>
      <c r="Q14" s="16"/>
      <c r="R14" s="16"/>
      <c r="S14" s="17"/>
      <c r="T14" s="16"/>
      <c r="U14" s="16"/>
      <c r="V14" s="42"/>
      <c r="W14" s="15"/>
      <c r="X14" s="16">
        <v>2012</v>
      </c>
      <c r="Y14" s="16" t="s">
        <v>25</v>
      </c>
      <c r="Z14" s="1" t="s">
        <v>19</v>
      </c>
      <c r="AA14" s="16">
        <v>6</v>
      </c>
      <c r="AB14" s="16">
        <v>0</v>
      </c>
      <c r="AC14" s="16">
        <v>16</v>
      </c>
      <c r="AD14" s="16">
        <v>4</v>
      </c>
      <c r="AE14" s="16">
        <v>29</v>
      </c>
      <c r="AF14" s="25">
        <v>0.61699999999999999</v>
      </c>
      <c r="AG14" s="66">
        <v>47</v>
      </c>
      <c r="AH14" s="9"/>
      <c r="AI14" s="9"/>
      <c r="AJ14" s="9"/>
      <c r="AK14" s="9"/>
      <c r="AL14" s="12"/>
      <c r="AM14" s="16">
        <v>8</v>
      </c>
      <c r="AN14" s="16">
        <v>1</v>
      </c>
      <c r="AO14" s="16">
        <v>5</v>
      </c>
      <c r="AP14" s="16">
        <v>8</v>
      </c>
      <c r="AQ14" s="16">
        <v>28</v>
      </c>
      <c r="AR14" s="43">
        <v>0.51849999999999996</v>
      </c>
      <c r="AS14" s="44">
        <v>54</v>
      </c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>
        <v>2013</v>
      </c>
      <c r="C15" s="18" t="s">
        <v>15</v>
      </c>
      <c r="D15" s="1" t="s">
        <v>19</v>
      </c>
      <c r="E15" s="16">
        <v>4</v>
      </c>
      <c r="F15" s="16">
        <v>1</v>
      </c>
      <c r="G15" s="16">
        <v>2</v>
      </c>
      <c r="H15" s="17">
        <v>3</v>
      </c>
      <c r="I15" s="16">
        <v>12</v>
      </c>
      <c r="J15" s="40">
        <v>0.38700000000000001</v>
      </c>
      <c r="K15" s="15">
        <v>31</v>
      </c>
      <c r="L15" s="41"/>
      <c r="M15" s="9"/>
      <c r="N15" s="9"/>
      <c r="O15" s="9"/>
      <c r="P15" s="12"/>
      <c r="Q15" s="16"/>
      <c r="R15" s="16"/>
      <c r="S15" s="17"/>
      <c r="T15" s="16"/>
      <c r="U15" s="16"/>
      <c r="V15" s="42"/>
      <c r="W15" s="15"/>
      <c r="X15" s="16">
        <v>2013</v>
      </c>
      <c r="Y15" s="16" t="s">
        <v>23</v>
      </c>
      <c r="Z15" s="1" t="s">
        <v>28</v>
      </c>
      <c r="AA15" s="16">
        <v>12</v>
      </c>
      <c r="AB15" s="16">
        <v>9</v>
      </c>
      <c r="AC15" s="16">
        <v>37</v>
      </c>
      <c r="AD15" s="16">
        <v>19</v>
      </c>
      <c r="AE15" s="16">
        <v>83</v>
      </c>
      <c r="AF15" s="25">
        <v>0.74099999999999999</v>
      </c>
      <c r="AG15" s="66">
        <v>112</v>
      </c>
      <c r="AH15" s="9" t="s">
        <v>30</v>
      </c>
      <c r="AI15" s="9"/>
      <c r="AJ15" s="9" t="s">
        <v>21</v>
      </c>
      <c r="AK15" s="9"/>
      <c r="AL15" s="12"/>
      <c r="AM15" s="16"/>
      <c r="AN15" s="16"/>
      <c r="AO15" s="16"/>
      <c r="AP15" s="16"/>
      <c r="AQ15" s="16"/>
      <c r="AR15" s="43"/>
      <c r="AS15" s="44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6"/>
      <c r="C16" s="18"/>
      <c r="D16" s="1"/>
      <c r="E16" s="16"/>
      <c r="F16" s="16"/>
      <c r="G16" s="16"/>
      <c r="H16" s="17"/>
      <c r="I16" s="16"/>
      <c r="J16" s="40"/>
      <c r="K16" s="15"/>
      <c r="L16" s="41"/>
      <c r="M16" s="9"/>
      <c r="N16" s="9"/>
      <c r="O16" s="9"/>
      <c r="P16" s="12"/>
      <c r="Q16" s="16"/>
      <c r="R16" s="16"/>
      <c r="S16" s="17"/>
      <c r="T16" s="16"/>
      <c r="U16" s="16"/>
      <c r="V16" s="42"/>
      <c r="W16" s="15"/>
      <c r="X16" s="16"/>
      <c r="Y16" s="16"/>
      <c r="Z16" s="1"/>
      <c r="AA16" s="16"/>
      <c r="AB16" s="16"/>
      <c r="AC16" s="16"/>
      <c r="AD16" s="16"/>
      <c r="AE16" s="16"/>
      <c r="AF16" s="25"/>
      <c r="AG16" s="66"/>
      <c r="AH16" s="9"/>
      <c r="AI16" s="9"/>
      <c r="AJ16" s="9"/>
      <c r="AK16" s="9"/>
      <c r="AL16" s="12"/>
      <c r="AM16" s="16"/>
      <c r="AN16" s="16"/>
      <c r="AO16" s="16"/>
      <c r="AP16" s="16"/>
      <c r="AQ16" s="16"/>
      <c r="AR16" s="43"/>
      <c r="AS16" s="44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6">
        <v>2015</v>
      </c>
      <c r="C17" s="18" t="s">
        <v>13</v>
      </c>
      <c r="D17" s="1" t="s">
        <v>19</v>
      </c>
      <c r="E17" s="16">
        <v>18</v>
      </c>
      <c r="F17" s="16">
        <v>0</v>
      </c>
      <c r="G17" s="16">
        <v>7</v>
      </c>
      <c r="H17" s="17">
        <v>3</v>
      </c>
      <c r="I17" s="16">
        <v>30</v>
      </c>
      <c r="J17" s="40">
        <v>0.3125</v>
      </c>
      <c r="K17" s="15">
        <v>96</v>
      </c>
      <c r="L17" s="41"/>
      <c r="M17" s="9"/>
      <c r="N17" s="9"/>
      <c r="O17" s="9"/>
      <c r="P17" s="12"/>
      <c r="Q17" s="16">
        <v>2</v>
      </c>
      <c r="R17" s="16">
        <v>1</v>
      </c>
      <c r="S17" s="17">
        <v>1</v>
      </c>
      <c r="T17" s="16">
        <v>1</v>
      </c>
      <c r="U17" s="16">
        <v>7</v>
      </c>
      <c r="V17" s="42">
        <v>0.438</v>
      </c>
      <c r="W17" s="15">
        <v>16</v>
      </c>
      <c r="X17" s="16">
        <v>2015</v>
      </c>
      <c r="Y17" s="16" t="s">
        <v>17</v>
      </c>
      <c r="Z17" s="1" t="s">
        <v>28</v>
      </c>
      <c r="AA17" s="16">
        <v>1</v>
      </c>
      <c r="AB17" s="16">
        <v>0</v>
      </c>
      <c r="AC17" s="16">
        <v>2</v>
      </c>
      <c r="AD17" s="16">
        <v>0</v>
      </c>
      <c r="AE17" s="16">
        <v>3</v>
      </c>
      <c r="AF17" s="25">
        <v>0.375</v>
      </c>
      <c r="AG17" s="66">
        <v>8</v>
      </c>
      <c r="AH17" s="9"/>
      <c r="AI17" s="9"/>
      <c r="AJ17" s="9"/>
      <c r="AK17" s="9"/>
      <c r="AL17" s="12"/>
      <c r="AM17" s="16"/>
      <c r="AN17" s="16"/>
      <c r="AO17" s="16"/>
      <c r="AP17" s="16"/>
      <c r="AQ17" s="16"/>
      <c r="AR17" s="43"/>
      <c r="AS17" s="44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6"/>
      <c r="C18" s="18"/>
      <c r="D18" s="1"/>
      <c r="E18" s="16"/>
      <c r="F18" s="16"/>
      <c r="G18" s="16"/>
      <c r="H18" s="17"/>
      <c r="I18" s="16"/>
      <c r="J18" s="40"/>
      <c r="K18" s="15"/>
      <c r="L18" s="41"/>
      <c r="M18" s="9"/>
      <c r="N18" s="9"/>
      <c r="O18" s="9"/>
      <c r="P18" s="12"/>
      <c r="Q18" s="16"/>
      <c r="R18" s="16"/>
      <c r="S18" s="17"/>
      <c r="T18" s="16"/>
      <c r="U18" s="16"/>
      <c r="V18" s="42"/>
      <c r="W18" s="15"/>
      <c r="X18" s="16">
        <v>2016</v>
      </c>
      <c r="Y18" s="16" t="s">
        <v>30</v>
      </c>
      <c r="Z18" s="1" t="s">
        <v>19</v>
      </c>
      <c r="AA18" s="16">
        <v>10</v>
      </c>
      <c r="AB18" s="16">
        <v>0</v>
      </c>
      <c r="AC18" s="16">
        <v>13</v>
      </c>
      <c r="AD18" s="16">
        <v>3</v>
      </c>
      <c r="AE18" s="16">
        <v>36</v>
      </c>
      <c r="AF18" s="25">
        <v>0.50700000000000001</v>
      </c>
      <c r="AG18" s="66">
        <v>71</v>
      </c>
      <c r="AH18" s="9"/>
      <c r="AI18" s="9"/>
      <c r="AJ18" s="9"/>
      <c r="AK18" s="9"/>
      <c r="AL18" s="12"/>
      <c r="AM18" s="16"/>
      <c r="AN18" s="16"/>
      <c r="AO18" s="16"/>
      <c r="AP18" s="16"/>
      <c r="AQ18" s="16"/>
      <c r="AR18" s="43"/>
      <c r="AS18" s="44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6"/>
      <c r="C19" s="18"/>
      <c r="D19" s="1"/>
      <c r="E19" s="16"/>
      <c r="F19" s="16"/>
      <c r="G19" s="16"/>
      <c r="H19" s="17"/>
      <c r="I19" s="16"/>
      <c r="J19" s="40"/>
      <c r="K19" s="15"/>
      <c r="L19" s="41"/>
      <c r="M19" s="9"/>
      <c r="N19" s="9"/>
      <c r="O19" s="9"/>
      <c r="P19" s="12"/>
      <c r="Q19" s="16"/>
      <c r="R19" s="16"/>
      <c r="S19" s="17"/>
      <c r="T19" s="16"/>
      <c r="U19" s="16"/>
      <c r="V19" s="42"/>
      <c r="W19" s="15"/>
      <c r="X19" s="16">
        <v>2017</v>
      </c>
      <c r="Y19" s="16" t="s">
        <v>21</v>
      </c>
      <c r="Z19" s="1" t="s">
        <v>19</v>
      </c>
      <c r="AA19" s="16">
        <v>11</v>
      </c>
      <c r="AB19" s="16">
        <v>1</v>
      </c>
      <c r="AC19" s="16">
        <v>20</v>
      </c>
      <c r="AD19" s="16">
        <v>4</v>
      </c>
      <c r="AE19" s="16">
        <v>60</v>
      </c>
      <c r="AF19" s="25">
        <v>0.66659999999999997</v>
      </c>
      <c r="AG19" s="66">
        <v>90</v>
      </c>
      <c r="AH19" s="9"/>
      <c r="AI19" s="9"/>
      <c r="AJ19" s="9"/>
      <c r="AK19" s="9"/>
      <c r="AL19" s="12"/>
      <c r="AM19" s="16"/>
      <c r="AN19" s="16"/>
      <c r="AO19" s="16"/>
      <c r="AP19" s="16"/>
      <c r="AQ19" s="16"/>
      <c r="AR19" s="43"/>
      <c r="AS19" s="44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6"/>
      <c r="C20" s="18"/>
      <c r="D20" s="1"/>
      <c r="E20" s="16"/>
      <c r="F20" s="16"/>
      <c r="G20" s="16"/>
      <c r="H20" s="17"/>
      <c r="I20" s="16"/>
      <c r="J20" s="40"/>
      <c r="K20" s="15"/>
      <c r="L20" s="41"/>
      <c r="M20" s="9"/>
      <c r="N20" s="9"/>
      <c r="O20" s="9"/>
      <c r="P20" s="12"/>
      <c r="Q20" s="16"/>
      <c r="R20" s="16"/>
      <c r="S20" s="17"/>
      <c r="T20" s="16"/>
      <c r="U20" s="16"/>
      <c r="V20" s="42"/>
      <c r="W20" s="15"/>
      <c r="X20" s="16"/>
      <c r="Y20" s="16"/>
      <c r="Z20" s="1"/>
      <c r="AA20" s="16"/>
      <c r="AB20" s="16"/>
      <c r="AC20" s="16"/>
      <c r="AD20" s="16"/>
      <c r="AE20" s="16"/>
      <c r="AF20" s="25"/>
      <c r="AG20" s="66"/>
      <c r="AH20" s="9"/>
      <c r="AI20" s="9"/>
      <c r="AJ20" s="9"/>
      <c r="AK20" s="9"/>
      <c r="AL20" s="12"/>
      <c r="AM20" s="16"/>
      <c r="AN20" s="16"/>
      <c r="AO20" s="16"/>
      <c r="AP20" s="16"/>
      <c r="AQ20" s="16"/>
      <c r="AR20" s="43"/>
      <c r="AS20" s="44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6"/>
      <c r="C21" s="18"/>
      <c r="D21" s="1"/>
      <c r="E21" s="16"/>
      <c r="F21" s="16"/>
      <c r="G21" s="16"/>
      <c r="H21" s="17"/>
      <c r="I21" s="16"/>
      <c r="J21" s="40"/>
      <c r="K21" s="15"/>
      <c r="L21" s="41"/>
      <c r="M21" s="9"/>
      <c r="N21" s="9"/>
      <c r="O21" s="9"/>
      <c r="P21" s="12"/>
      <c r="Q21" s="16"/>
      <c r="R21" s="16"/>
      <c r="S21" s="17"/>
      <c r="T21" s="16"/>
      <c r="U21" s="16"/>
      <c r="V21" s="42"/>
      <c r="W21" s="15"/>
      <c r="X21" s="16">
        <v>2019</v>
      </c>
      <c r="Y21" s="16" t="s">
        <v>25</v>
      </c>
      <c r="Z21" s="1" t="s">
        <v>19</v>
      </c>
      <c r="AA21" s="16">
        <v>7</v>
      </c>
      <c r="AB21" s="16">
        <v>0</v>
      </c>
      <c r="AC21" s="16">
        <v>20</v>
      </c>
      <c r="AD21" s="16">
        <v>5</v>
      </c>
      <c r="AE21" s="16">
        <v>36</v>
      </c>
      <c r="AF21" s="25">
        <v>0.64280000000000004</v>
      </c>
      <c r="AG21" s="15">
        <v>56</v>
      </c>
      <c r="AH21" s="41"/>
      <c r="AI21" s="9"/>
      <c r="AJ21" s="9"/>
      <c r="AK21" s="9"/>
      <c r="AM21" s="16">
        <v>6</v>
      </c>
      <c r="AN21" s="16">
        <v>0</v>
      </c>
      <c r="AO21" s="17">
        <v>8</v>
      </c>
      <c r="AP21" s="16">
        <v>0</v>
      </c>
      <c r="AQ21" s="16">
        <v>11</v>
      </c>
      <c r="AR21" s="43">
        <v>0.32350000000000001</v>
      </c>
      <c r="AS21" s="15">
        <v>34</v>
      </c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16"/>
      <c r="C22" s="18"/>
      <c r="D22" s="1"/>
      <c r="E22" s="16"/>
      <c r="F22" s="16"/>
      <c r="G22" s="16"/>
      <c r="H22" s="17"/>
      <c r="I22" s="16"/>
      <c r="J22" s="40"/>
      <c r="K22" s="15"/>
      <c r="L22" s="41"/>
      <c r="M22" s="9"/>
      <c r="N22" s="9"/>
      <c r="O22" s="9"/>
      <c r="P22" s="12"/>
      <c r="Q22" s="16"/>
      <c r="R22" s="16"/>
      <c r="S22" s="17"/>
      <c r="T22" s="16"/>
      <c r="U22" s="16"/>
      <c r="V22" s="42"/>
      <c r="W22" s="15"/>
      <c r="X22" s="16">
        <v>2020</v>
      </c>
      <c r="Y22" s="16" t="s">
        <v>41</v>
      </c>
      <c r="Z22" s="1" t="s">
        <v>19</v>
      </c>
      <c r="AA22" s="16"/>
      <c r="AB22" s="16"/>
      <c r="AC22" s="16"/>
      <c r="AD22" s="16"/>
      <c r="AE22" s="16"/>
      <c r="AF22" s="40"/>
      <c r="AG22" s="15"/>
      <c r="AH22" s="41"/>
      <c r="AI22" s="9"/>
      <c r="AJ22" s="9"/>
      <c r="AK22" s="9"/>
      <c r="AL22" s="67"/>
      <c r="AM22" s="16">
        <v>2</v>
      </c>
      <c r="AN22" s="16">
        <v>1</v>
      </c>
      <c r="AO22" s="17">
        <v>7</v>
      </c>
      <c r="AP22" s="16">
        <v>2</v>
      </c>
      <c r="AQ22" s="16">
        <v>11</v>
      </c>
      <c r="AR22" s="43">
        <v>0.68799999999999994</v>
      </c>
      <c r="AS22" s="15">
        <v>16</v>
      </c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45" t="s">
        <v>36</v>
      </c>
      <c r="C23" s="7"/>
      <c r="D23" s="6"/>
      <c r="E23" s="46">
        <f>SUM(E4:E22)</f>
        <v>139</v>
      </c>
      <c r="F23" s="46">
        <f>SUM(F4:F22)</f>
        <v>6</v>
      </c>
      <c r="G23" s="46">
        <f>SUM(G4:G22)</f>
        <v>88</v>
      </c>
      <c r="H23" s="46">
        <f>SUM(H4:H22)</f>
        <v>59</v>
      </c>
      <c r="I23" s="46">
        <f>SUM(I4:I22)</f>
        <v>306</v>
      </c>
      <c r="J23" s="47">
        <f>PRODUCT(I23/K23)</f>
        <v>0.39180537772087065</v>
      </c>
      <c r="K23" s="34">
        <f>SUM(K4:K22)</f>
        <v>781</v>
      </c>
      <c r="L23" s="22"/>
      <c r="M23" s="33"/>
      <c r="N23" s="48"/>
      <c r="O23" s="49"/>
      <c r="P23" s="12"/>
      <c r="Q23" s="46">
        <f>SUM(Q4:Q22)</f>
        <v>8</v>
      </c>
      <c r="R23" s="46">
        <f>SUM(R4:R22)</f>
        <v>1</v>
      </c>
      <c r="S23" s="46">
        <f>SUM(S4:S22)</f>
        <v>4</v>
      </c>
      <c r="T23" s="46">
        <f>SUM(T4:T22)</f>
        <v>3</v>
      </c>
      <c r="U23" s="46">
        <f>SUM(U4:U22)</f>
        <v>18</v>
      </c>
      <c r="V23" s="47">
        <f>PRODUCT(U23/W23)</f>
        <v>0.39130434782608697</v>
      </c>
      <c r="W23" s="34">
        <f>SUM(W4:W22)</f>
        <v>46</v>
      </c>
      <c r="X23" s="19" t="s">
        <v>36</v>
      </c>
      <c r="Y23" s="13"/>
      <c r="Z23" s="11"/>
      <c r="AA23" s="46">
        <f>SUM(AA4:AA22)</f>
        <v>111</v>
      </c>
      <c r="AB23" s="46">
        <f>SUM(AB4:AB22)</f>
        <v>26</v>
      </c>
      <c r="AC23" s="46">
        <f>SUM(AC4:AC22)</f>
        <v>186</v>
      </c>
      <c r="AD23" s="46">
        <f>SUM(AD4:AD22)</f>
        <v>97</v>
      </c>
      <c r="AE23" s="46">
        <f>SUM(AE4:AE22)</f>
        <v>520</v>
      </c>
      <c r="AF23" s="47">
        <f>PRODUCT(AE23/AG23)</f>
        <v>0.59838895281933258</v>
      </c>
      <c r="AG23" s="34">
        <f>SUM(AG4:AG22)</f>
        <v>869</v>
      </c>
      <c r="AH23" s="22"/>
      <c r="AI23" s="33"/>
      <c r="AJ23" s="48"/>
      <c r="AK23" s="49"/>
      <c r="AL23" s="12"/>
      <c r="AM23" s="46">
        <f>SUM(AM4:AM22)</f>
        <v>19</v>
      </c>
      <c r="AN23" s="46">
        <f>SUM(AN4:AN22)</f>
        <v>2</v>
      </c>
      <c r="AO23" s="46">
        <f>SUM(AO4:AO22)</f>
        <v>20</v>
      </c>
      <c r="AP23" s="46">
        <f>SUM(AP4:AP22)</f>
        <v>11</v>
      </c>
      <c r="AQ23" s="46">
        <f>SUM(AQ4:AQ22)</f>
        <v>58</v>
      </c>
      <c r="AR23" s="47">
        <f>PRODUCT(AQ23/AS23)</f>
        <v>0.47933884297520662</v>
      </c>
      <c r="AS23" s="39">
        <f>SUM(AS4:AS22)</f>
        <v>121</v>
      </c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50"/>
      <c r="K24" s="15"/>
      <c r="L24" s="12"/>
      <c r="M24" s="12"/>
      <c r="N24" s="12"/>
      <c r="O24" s="12"/>
      <c r="P24" s="20"/>
      <c r="Q24" s="20"/>
      <c r="R24" s="21"/>
      <c r="S24" s="20"/>
      <c r="T24" s="20"/>
      <c r="U24" s="12"/>
      <c r="V24" s="12"/>
      <c r="W24" s="15"/>
      <c r="X24" s="20"/>
      <c r="Y24" s="20"/>
      <c r="Z24" s="20"/>
      <c r="AA24" s="20"/>
      <c r="AB24" s="20"/>
      <c r="AC24" s="20"/>
      <c r="AD24" s="20"/>
      <c r="AE24" s="20"/>
      <c r="AF24" s="50"/>
      <c r="AG24" s="15"/>
      <c r="AH24" s="12"/>
      <c r="AI24" s="12"/>
      <c r="AJ24" s="12"/>
      <c r="AK24" s="12"/>
      <c r="AL24" s="20"/>
      <c r="AM24" s="20"/>
      <c r="AN24" s="21"/>
      <c r="AO24" s="20"/>
      <c r="AP24" s="20"/>
      <c r="AQ24" s="12"/>
      <c r="AR24" s="12"/>
      <c r="AS24" s="15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51" t="s">
        <v>37</v>
      </c>
      <c r="C25" s="52"/>
      <c r="D25" s="53"/>
      <c r="E25" s="11" t="s">
        <v>2</v>
      </c>
      <c r="F25" s="9" t="s">
        <v>6</v>
      </c>
      <c r="G25" s="11" t="s">
        <v>4</v>
      </c>
      <c r="H25" s="9" t="s">
        <v>5</v>
      </c>
      <c r="I25" s="9" t="s">
        <v>8</v>
      </c>
      <c r="J25" s="9" t="s">
        <v>9</v>
      </c>
      <c r="K25" s="12"/>
      <c r="L25" s="9" t="s">
        <v>10</v>
      </c>
      <c r="M25" s="9" t="s">
        <v>11</v>
      </c>
      <c r="N25" s="9" t="s">
        <v>38</v>
      </c>
      <c r="O25" s="9" t="s">
        <v>39</v>
      </c>
      <c r="Q25" s="21"/>
      <c r="R25" s="21" t="s">
        <v>12</v>
      </c>
      <c r="S25" s="21"/>
      <c r="T25" s="20" t="s">
        <v>22</v>
      </c>
      <c r="U25" s="12"/>
      <c r="V25" s="15"/>
      <c r="W25" s="15"/>
      <c r="X25" s="54"/>
      <c r="Y25" s="54"/>
      <c r="Z25" s="54"/>
      <c r="AA25" s="54"/>
      <c r="AB25" s="54"/>
      <c r="AC25" s="21"/>
      <c r="AD25" s="21"/>
      <c r="AE25" s="21"/>
      <c r="AF25" s="20"/>
      <c r="AG25" s="20"/>
      <c r="AH25" s="20"/>
      <c r="AI25" s="20"/>
      <c r="AJ25" s="20"/>
      <c r="AK25" s="20"/>
      <c r="AM25" s="15"/>
      <c r="AN25" s="54"/>
      <c r="AO25" s="54"/>
      <c r="AP25" s="54"/>
      <c r="AQ25" s="54"/>
      <c r="AR25" s="54"/>
      <c r="AS25" s="54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23" t="s">
        <v>40</v>
      </c>
      <c r="C26" s="3"/>
      <c r="D26" s="24"/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6">
        <v>0</v>
      </c>
      <c r="K26" s="20">
        <v>0</v>
      </c>
      <c r="L26" s="57">
        <v>0</v>
      </c>
      <c r="M26" s="57">
        <v>0</v>
      </c>
      <c r="N26" s="57">
        <v>0</v>
      </c>
      <c r="O26" s="57">
        <v>0</v>
      </c>
      <c r="Q26" s="21"/>
      <c r="R26" s="21"/>
      <c r="S26" s="21"/>
      <c r="T26" s="20" t="s">
        <v>29</v>
      </c>
      <c r="U26" s="20"/>
      <c r="V26" s="20"/>
      <c r="W26" s="20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0"/>
      <c r="AL26" s="20"/>
      <c r="AM26" s="20"/>
      <c r="AN26" s="21"/>
      <c r="AO26" s="21"/>
      <c r="AP26" s="21"/>
      <c r="AQ26" s="21"/>
      <c r="AR26" s="21"/>
      <c r="AS26" s="21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x14ac:dyDescent="0.25">
      <c r="A27" s="20"/>
      <c r="B27" s="58" t="s">
        <v>14</v>
      </c>
      <c r="C27" s="59"/>
      <c r="D27" s="60"/>
      <c r="E27" s="55">
        <f>PRODUCT(E23+Q23)</f>
        <v>147</v>
      </c>
      <c r="F27" s="55">
        <f>PRODUCT(F23+R23)</f>
        <v>7</v>
      </c>
      <c r="G27" s="55">
        <f>PRODUCT(G23+S23)</f>
        <v>92</v>
      </c>
      <c r="H27" s="55">
        <f>PRODUCT(H23+T23)</f>
        <v>62</v>
      </c>
      <c r="I27" s="55">
        <f>PRODUCT(I23+U23)</f>
        <v>324</v>
      </c>
      <c r="J27" s="56">
        <f>PRODUCT(I27/K27)</f>
        <v>0.39177750906892383</v>
      </c>
      <c r="K27" s="20">
        <f>PRODUCT(K23+W23)</f>
        <v>827</v>
      </c>
      <c r="L27" s="57">
        <f>PRODUCT((F27+G27)/E27)</f>
        <v>0.67346938775510201</v>
      </c>
      <c r="M27" s="57">
        <f>PRODUCT(H27/E27)</f>
        <v>0.42176870748299322</v>
      </c>
      <c r="N27" s="57">
        <f>PRODUCT((F27+G27+H27)/E27)</f>
        <v>1.0952380952380953</v>
      </c>
      <c r="O27" s="57">
        <f>PRODUCT(I27/E27)</f>
        <v>2.204081632653061</v>
      </c>
      <c r="Q27" s="21"/>
      <c r="R27" s="21"/>
      <c r="S27" s="21"/>
      <c r="T27" s="20"/>
      <c r="U27" s="20"/>
      <c r="V27" s="20"/>
      <c r="W27" s="20"/>
      <c r="X27" s="20"/>
      <c r="Y27" s="20"/>
      <c r="Z27" s="20"/>
      <c r="AA27" s="20"/>
      <c r="AB27" s="20"/>
      <c r="AC27" s="21"/>
      <c r="AD27" s="21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x14ac:dyDescent="0.25">
      <c r="A28" s="20"/>
      <c r="B28" s="14" t="s">
        <v>33</v>
      </c>
      <c r="C28" s="61"/>
      <c r="D28" s="62"/>
      <c r="E28" s="55">
        <f>PRODUCT(AA23+AM23)</f>
        <v>130</v>
      </c>
      <c r="F28" s="55">
        <f>PRODUCT(AB23+AN23)</f>
        <v>28</v>
      </c>
      <c r="G28" s="55">
        <f>PRODUCT(AC23+AO23)</f>
        <v>206</v>
      </c>
      <c r="H28" s="55">
        <f>PRODUCT(AD23+AP23)</f>
        <v>108</v>
      </c>
      <c r="I28" s="55">
        <f>PRODUCT(AE23+AQ23)</f>
        <v>578</v>
      </c>
      <c r="J28" s="56">
        <f>PRODUCT(I28/K28)</f>
        <v>0.58383838383838382</v>
      </c>
      <c r="K28" s="12">
        <f>PRODUCT(AG23+AS23)</f>
        <v>990</v>
      </c>
      <c r="L28" s="57">
        <f>PRODUCT((F28+G28)/E28)</f>
        <v>1.8</v>
      </c>
      <c r="M28" s="57">
        <f>PRODUCT(H28/E28)</f>
        <v>0.83076923076923082</v>
      </c>
      <c r="N28" s="57">
        <f>PRODUCT((F28+G28+H28)/E28)</f>
        <v>2.6307692307692307</v>
      </c>
      <c r="O28" s="57">
        <f>PRODUCT(I28/E28)</f>
        <v>4.4461538461538463</v>
      </c>
      <c r="Q28" s="21"/>
      <c r="R28" s="21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12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x14ac:dyDescent="0.25">
      <c r="A29" s="20"/>
      <c r="B29" s="63" t="s">
        <v>36</v>
      </c>
      <c r="C29" s="64"/>
      <c r="D29" s="65"/>
      <c r="E29" s="55">
        <f>SUM(E26:E28)</f>
        <v>277</v>
      </c>
      <c r="F29" s="55">
        <f t="shared" ref="F29:I29" si="0">SUM(F26:F28)</f>
        <v>35</v>
      </c>
      <c r="G29" s="55">
        <f t="shared" si="0"/>
        <v>298</v>
      </c>
      <c r="H29" s="55">
        <f t="shared" si="0"/>
        <v>170</v>
      </c>
      <c r="I29" s="55">
        <f t="shared" si="0"/>
        <v>902</v>
      </c>
      <c r="J29" s="56">
        <f>PRODUCT(I29/K29)</f>
        <v>0.49642267473858009</v>
      </c>
      <c r="K29" s="20">
        <f>SUM(K26:K28)</f>
        <v>1817</v>
      </c>
      <c r="L29" s="57">
        <f>PRODUCT((F29+G29)/E29)</f>
        <v>1.2021660649819494</v>
      </c>
      <c r="M29" s="57">
        <f>PRODUCT(H29/E29)</f>
        <v>0.61371841155234652</v>
      </c>
      <c r="N29" s="57">
        <f>PRODUCT((F29+G29+H29)/E29)</f>
        <v>1.8158844765342961</v>
      </c>
      <c r="O29" s="57">
        <f>PRODUCT(I29/E29)</f>
        <v>3.256317689530686</v>
      </c>
      <c r="Q29" s="12"/>
      <c r="R29" s="12"/>
      <c r="S29" s="12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12"/>
      <c r="F30" s="12"/>
      <c r="G30" s="12"/>
      <c r="H30" s="12"/>
      <c r="I30" s="12"/>
      <c r="J30" s="20"/>
      <c r="K30" s="20"/>
      <c r="L30" s="12"/>
      <c r="M30" s="12"/>
      <c r="N30" s="12"/>
      <c r="O30" s="12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J87" s="20"/>
      <c r="K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J88" s="20"/>
      <c r="K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J89" s="20"/>
      <c r="K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J90" s="20"/>
      <c r="K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1"/>
      <c r="AH174" s="21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1"/>
      <c r="AH175" s="21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1"/>
      <c r="AH176" s="21"/>
      <c r="AI176" s="21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1"/>
      <c r="AH177" s="21"/>
      <c r="AI177" s="21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1"/>
      <c r="AH178" s="21"/>
      <c r="AI178" s="21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1"/>
      <c r="AH179" s="21"/>
      <c r="AI179" s="21"/>
      <c r="AJ179" s="21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1"/>
      <c r="AH180" s="21"/>
      <c r="AI180" s="21"/>
      <c r="AJ180" s="21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1"/>
      <c r="AH181" s="21"/>
      <c r="AI181" s="21"/>
      <c r="AJ181" s="21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1"/>
      <c r="AH182" s="21"/>
      <c r="AI182" s="21"/>
      <c r="AJ182" s="21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A183" s="20"/>
      <c r="B183" s="20"/>
      <c r="C183" s="20"/>
      <c r="D183" s="20"/>
      <c r="L183"/>
      <c r="M183"/>
      <c r="N183"/>
      <c r="O183"/>
      <c r="P183"/>
      <c r="Q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1"/>
      <c r="AH183" s="21"/>
      <c r="AI183" s="21"/>
      <c r="AJ183" s="21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A184" s="20"/>
      <c r="B184" s="20"/>
      <c r="C184" s="20"/>
      <c r="D184" s="20"/>
      <c r="L184"/>
      <c r="M184"/>
      <c r="N184"/>
      <c r="O184"/>
      <c r="P184"/>
      <c r="Q184" s="12"/>
      <c r="R184" s="12"/>
      <c r="S184" s="12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1"/>
      <c r="AH184" s="21"/>
      <c r="AI184" s="21"/>
      <c r="AJ184" s="21"/>
      <c r="AK184" s="20"/>
      <c r="AL184" s="12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25" x14ac:dyDescent="0.2">
      <c r="A185" s="20"/>
      <c r="B185" s="20"/>
      <c r="C185" s="20"/>
      <c r="D185" s="20"/>
      <c r="L185"/>
      <c r="M185"/>
      <c r="N185"/>
      <c r="O185"/>
      <c r="P185"/>
      <c r="Q185" s="12"/>
      <c r="R185" s="12"/>
      <c r="S185" s="12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1"/>
      <c r="AH185" s="21"/>
      <c r="AI185" s="21"/>
      <c r="AJ185" s="21"/>
      <c r="AK185" s="20"/>
      <c r="AL185" s="12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1:57" ht="14.25" x14ac:dyDescent="0.2">
      <c r="A186" s="20"/>
      <c r="B186" s="20"/>
      <c r="C186" s="20"/>
      <c r="D186" s="20"/>
      <c r="L186"/>
      <c r="M186"/>
      <c r="N186"/>
      <c r="O186"/>
      <c r="P186"/>
      <c r="Q186" s="12"/>
      <c r="R186" s="12"/>
      <c r="S186" s="12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1"/>
      <c r="AH186" s="21"/>
      <c r="AI186" s="21"/>
      <c r="AJ186" s="21"/>
      <c r="AK186" s="20"/>
      <c r="AL186" s="12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1"/>
      <c r="AH187" s="21"/>
      <c r="AI187" s="21"/>
      <c r="AJ187" s="21"/>
      <c r="AK187" s="20"/>
      <c r="AL187" s="12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</row>
    <row r="188" spans="1:57" ht="14.25" x14ac:dyDescent="0.2">
      <c r="L188"/>
      <c r="M188"/>
      <c r="N188"/>
      <c r="O188"/>
      <c r="P188"/>
      <c r="Q188" s="12"/>
      <c r="R188" s="12"/>
      <c r="S188" s="12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1"/>
      <c r="AH188" s="21"/>
      <c r="AI188" s="21"/>
      <c r="AJ188" s="21"/>
      <c r="AK188" s="20"/>
      <c r="AL188" s="12"/>
    </row>
    <row r="189" spans="1:57" ht="14.25" x14ac:dyDescent="0.2">
      <c r="L189"/>
      <c r="M189"/>
      <c r="N189"/>
      <c r="O189"/>
      <c r="P189"/>
      <c r="Q189" s="12"/>
      <c r="R189" s="12"/>
      <c r="S189" s="12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1"/>
      <c r="AH189" s="21"/>
      <c r="AI189" s="21"/>
      <c r="AJ189" s="21"/>
      <c r="AK189" s="20"/>
      <c r="AL189" s="12"/>
    </row>
    <row r="190" spans="1:57" ht="14.25" x14ac:dyDescent="0.2">
      <c r="L190"/>
      <c r="M190"/>
      <c r="N190"/>
      <c r="O190"/>
      <c r="P190"/>
      <c r="Q190" s="12"/>
      <c r="R190" s="12"/>
      <c r="S190" s="1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0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0"/>
      <c r="AL191" s="12"/>
    </row>
    <row r="192" spans="1:57" ht="14.25" x14ac:dyDescent="0.2">
      <c r="L192" s="12"/>
      <c r="M192" s="12"/>
      <c r="N192" s="12"/>
      <c r="O192" s="12"/>
      <c r="P192" s="12"/>
      <c r="R192" s="12"/>
      <c r="S192" s="1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0"/>
      <c r="AL192" s="12"/>
    </row>
    <row r="193" spans="12:38" ht="14.25" x14ac:dyDescent="0.2">
      <c r="L193" s="12"/>
      <c r="M193" s="12"/>
      <c r="N193" s="12"/>
      <c r="O193" s="12"/>
      <c r="P193" s="12"/>
      <c r="R193" s="12"/>
      <c r="S193" s="1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0"/>
      <c r="AL193" s="12"/>
    </row>
    <row r="194" spans="12:38" ht="14.25" x14ac:dyDescent="0.2">
      <c r="L194" s="12"/>
      <c r="M194" s="12"/>
      <c r="N194" s="12"/>
      <c r="O194" s="12"/>
      <c r="P194" s="12"/>
      <c r="R194" s="12"/>
      <c r="S194" s="1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12"/>
      <c r="AL194" s="12"/>
    </row>
    <row r="195" spans="12:38" x14ac:dyDescent="0.25"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</row>
    <row r="196" spans="12:38" x14ac:dyDescent="0.25"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</row>
    <row r="197" spans="12:38" x14ac:dyDescent="0.25"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  <row r="219" spans="12:38" x14ac:dyDescent="0.25">
      <c r="L219"/>
      <c r="M219"/>
      <c r="N219"/>
      <c r="O219"/>
      <c r="P219"/>
      <c r="R219" s="15"/>
      <c r="S219" s="15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/>
      <c r="AL219"/>
    </row>
    <row r="220" spans="12:38" x14ac:dyDescent="0.25">
      <c r="L220"/>
      <c r="M220"/>
      <c r="N220"/>
      <c r="O220"/>
      <c r="P220"/>
      <c r="R220" s="15"/>
      <c r="S220" s="15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/>
      <c r="AL220"/>
    </row>
    <row r="221" spans="12:38" x14ac:dyDescent="0.25">
      <c r="L221"/>
      <c r="M221"/>
      <c r="N221"/>
      <c r="O221"/>
      <c r="P221"/>
      <c r="R221" s="15"/>
      <c r="S221" s="15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/>
      <c r="AL221"/>
    </row>
    <row r="222" spans="12:38" x14ac:dyDescent="0.25">
      <c r="L222"/>
      <c r="M222"/>
      <c r="N222"/>
      <c r="O222"/>
      <c r="P222"/>
      <c r="R222" s="15"/>
      <c r="S222" s="15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/>
      <c r="AL222"/>
    </row>
    <row r="223" spans="12:38" ht="14.25" x14ac:dyDescent="0.2">
      <c r="L223"/>
      <c r="M223"/>
      <c r="N223"/>
      <c r="O223"/>
      <c r="P223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/>
      <c r="AL223"/>
    </row>
    <row r="224" spans="12:38" ht="14.25" x14ac:dyDescent="0.2">
      <c r="L224"/>
      <c r="M224"/>
      <c r="N224"/>
      <c r="O224"/>
      <c r="P224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/>
      <c r="AL224"/>
    </row>
    <row r="225" spans="12:38" ht="14.25" x14ac:dyDescent="0.2">
      <c r="L225"/>
      <c r="M225"/>
      <c r="N225"/>
      <c r="O225"/>
      <c r="P225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/>
      <c r="AL225"/>
    </row>
    <row r="226" spans="12:38" ht="14.25" x14ac:dyDescent="0.2">
      <c r="L226"/>
      <c r="M226"/>
      <c r="N226"/>
      <c r="O226"/>
      <c r="P226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/>
      <c r="AL226"/>
    </row>
  </sheetData>
  <sortState ref="X21:AS22">
    <sortCondition ref="X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2020-09-03T14:15:45Z</dcterms:modified>
</cp:coreProperties>
</file>