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O8" i="2"/>
  <c r="M8" i="2"/>
  <c r="I8" i="2"/>
  <c r="T13" i="1" l="1"/>
  <c r="T12" i="1"/>
  <c r="T11" i="1"/>
  <c r="T10" i="1"/>
  <c r="O12" i="1" l="1"/>
  <c r="O11" i="1"/>
  <c r="O10" i="1"/>
  <c r="O9" i="1"/>
  <c r="O8" i="1"/>
  <c r="O7" i="1"/>
  <c r="O13" i="1" s="1"/>
  <c r="M12" i="1"/>
  <c r="M11" i="1"/>
  <c r="M10" i="1"/>
  <c r="M9" i="1"/>
  <c r="M8" i="1"/>
  <c r="M7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/>
  <c r="X13" i="1"/>
  <c r="H18" i="1"/>
  <c r="W13" i="1"/>
  <c r="G18" i="1"/>
  <c r="V13" i="1"/>
  <c r="F18" i="1"/>
  <c r="K18" i="1" s="1"/>
  <c r="U13" i="1"/>
  <c r="E18" i="1" s="1"/>
  <c r="L13" i="1"/>
  <c r="K13" i="1"/>
  <c r="J13" i="1"/>
  <c r="I13" i="1"/>
  <c r="I17" i="1"/>
  <c r="H13" i="1"/>
  <c r="H17" i="1"/>
  <c r="G13" i="1"/>
  <c r="G17" i="1"/>
  <c r="G20" i="1" s="1"/>
  <c r="F13" i="1"/>
  <c r="F17" i="1"/>
  <c r="E13" i="1"/>
  <c r="E17" i="1"/>
  <c r="E20" i="1" s="1"/>
  <c r="M20" i="1" s="1"/>
  <c r="D14" i="1"/>
  <c r="M13" i="1"/>
  <c r="F20" i="1"/>
  <c r="K17" i="1"/>
  <c r="H20" i="1"/>
  <c r="L17" i="1"/>
  <c r="I20" i="1"/>
  <c r="M17" i="1"/>
  <c r="N18" i="1"/>
  <c r="L20" i="1" l="1"/>
  <c r="K20" i="1"/>
  <c r="L18" i="1"/>
  <c r="M18" i="1"/>
  <c r="O17" i="1"/>
  <c r="O20" i="1" s="1"/>
  <c r="N13" i="1"/>
  <c r="N17" i="1" s="1"/>
</calcChain>
</file>

<file path=xl/sharedStrings.xml><?xml version="1.0" encoding="utf-8"?>
<sst xmlns="http://schemas.openxmlformats.org/spreadsheetml/2006/main" count="221" uniqueCount="122">
  <si>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</si>
  <si>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</si>
  <si>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</si>
  <si>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</si>
  <si>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</si>
  <si>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</si>
  <si>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</si>
  <si>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</si>
  <si>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</si>
  <si>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</si>
  <si>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</si>
  <si>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</si>
  <si>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</si>
  <si>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</si>
  <si>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</si>
  <si>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</si>
  <si>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</si>
  <si>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</si>
  <si>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</si>
  <si>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</si>
  <si>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</si>
  <si>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</si>
  <si>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</si>
  <si>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</si>
  <si>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</si>
  <si>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</si>
  <si>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</si>
  <si>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</si>
  <si>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</si>
  <si>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</si>
  <si>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</si>
  <si>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</si>
  <si>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</si>
  <si>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</si>
  <si>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</si>
  <si>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</si>
  <si>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PeTo</t>
  </si>
  <si>
    <t>superpesiskarsinta</t>
  </si>
  <si>
    <t>8.</t>
  </si>
  <si>
    <t>play off</t>
  </si>
  <si>
    <t>3.</t>
  </si>
  <si>
    <t>5.</t>
  </si>
  <si>
    <t>7.</t>
  </si>
  <si>
    <t>Satu Rajala</t>
  </si>
  <si>
    <t>18.1.1978</t>
  </si>
  <si>
    <t>PeTo = Peräseinäjoen Toive  (1927)</t>
  </si>
  <si>
    <t>ykköspesis</t>
  </si>
  <si>
    <t>suomensarja</t>
  </si>
  <si>
    <t>L+T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</si>
  <si>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</si>
  <si>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</si>
  <si>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</si>
  <si>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</si>
  <si>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</si>
  <si>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</si>
  <si>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</si>
  <si>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</si>
  <si>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</si>
  <si>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</si>
  <si>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</si>
  <si>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</si>
  <si>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</si>
  <si>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</si>
  <si>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</si>
  <si>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</si>
  <si>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</si>
  <si>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</si>
  <si>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1998  Sotkamo</t>
  </si>
  <si>
    <t>2-1  (5-4, 2-6, 0-0, 2-1)</t>
  </si>
  <si>
    <t>Länsi</t>
  </si>
  <si>
    <t>3k</t>
  </si>
  <si>
    <t>Tuomo Tallbacka</t>
  </si>
  <si>
    <t>4420</t>
  </si>
  <si>
    <t>03.07. 1999  Sotkamo</t>
  </si>
  <si>
    <t>2k</t>
  </si>
  <si>
    <t>Juha Tahvola</t>
  </si>
  <si>
    <t>3123</t>
  </si>
  <si>
    <t>05.08. 2000  Oulu</t>
  </si>
  <si>
    <t>1-0  (2-2, 4-2)</t>
  </si>
  <si>
    <t>Risto Ojanperä</t>
  </si>
  <si>
    <t>4054</t>
  </si>
  <si>
    <t>01.08. 2003  Sotkamo</t>
  </si>
  <si>
    <t>2-1  (2-4, 7-2, 1-1, 3-1)</t>
  </si>
  <si>
    <t>Mika Sirviö</t>
  </si>
  <si>
    <t>2620</t>
  </si>
  <si>
    <t>20 v  5 kk  9 pv</t>
  </si>
  <si>
    <t>NAISET</t>
  </si>
  <si>
    <t xml:space="preserve"> ITÄ - LÄNSI - KORTTI</t>
  </si>
  <si>
    <t>B-TYTÖT</t>
  </si>
  <si>
    <t>23.07. 1994  Loimaa</t>
  </si>
  <si>
    <t xml:space="preserve">  2-26</t>
  </si>
  <si>
    <t>Hannu Pelkonen</t>
  </si>
  <si>
    <t>16.07. 1995  Alajärvi</t>
  </si>
  <si>
    <t>Pekka Kyllönen</t>
  </si>
  <si>
    <t>3643</t>
  </si>
  <si>
    <t>14.07. 1996  Kitee</t>
  </si>
  <si>
    <t>II p</t>
  </si>
  <si>
    <t>4304</t>
  </si>
  <si>
    <t>jok</t>
  </si>
  <si>
    <t>0/0</t>
  </si>
  <si>
    <t>----</t>
  </si>
  <si>
    <t xml:space="preserve">  0-2  (2-3, 1-3)</t>
  </si>
  <si>
    <t>2/3</t>
  </si>
  <si>
    <t>1/1</t>
  </si>
  <si>
    <t>0/1</t>
  </si>
  <si>
    <t xml:space="preserve">  0-2  (1-2, 4-6)</t>
  </si>
  <si>
    <t>1/4</t>
  </si>
  <si>
    <t>1/2</t>
  </si>
  <si>
    <t>0/2</t>
  </si>
  <si>
    <t>6/10</t>
  </si>
  <si>
    <t>3/3</t>
  </si>
  <si>
    <t>1/3</t>
  </si>
  <si>
    <t>2-0  (1-0, 4-3)</t>
  </si>
  <si>
    <t>3/6</t>
  </si>
  <si>
    <t>2/5</t>
  </si>
  <si>
    <t>2/2</t>
  </si>
  <si>
    <t>2/6</t>
  </si>
  <si>
    <t>2/4</t>
  </si>
  <si>
    <t>7/10</t>
  </si>
  <si>
    <t>12/24</t>
  </si>
  <si>
    <t>3/7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</si>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</sst>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2" xfId="0" applyFont="1" applyFill="1" applyBorder="1"/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/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/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2" borderId="0" xfId="0" applyFont="1" applyFill="1"/>
    <xf numFmtId="0" fontId="9" fillId="7" borderId="1" xfId="0" applyFont="1" applyFill="1" applyBorder="1"/>
    <xf numFmtId="0" fontId="9" fillId="7" borderId="2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/>
    <xf numFmtId="0" fontId="2" fillId="10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6" xfId="1" applyNumberFormat="1" applyFont="1" applyFill="1" applyBorder="1" applyAlignment="1"/>
    <xf numFmtId="49" fontId="9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76" customWidth="1"/>
    <col min="19" max="19" width="5.7109375" style="75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74"/>
      <c r="Q1" s="74"/>
      <c r="R1" s="7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48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69">
        <v>1995</v>
      </c>
      <c r="C4" s="69"/>
      <c r="D4" s="70" t="s">
        <v>36</v>
      </c>
      <c r="E4" s="69"/>
      <c r="F4" s="71" t="s">
        <v>47</v>
      </c>
      <c r="G4" s="72"/>
      <c r="H4" s="73"/>
      <c r="I4" s="69"/>
      <c r="J4" s="69"/>
      <c r="K4" s="69"/>
      <c r="L4" s="69"/>
      <c r="M4" s="69"/>
      <c r="N4" s="69"/>
      <c r="O4" s="25">
        <v>0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9"/>
      <c r="AM4" s="9"/>
      <c r="AN4" s="9"/>
      <c r="AO4" s="9"/>
      <c r="AP4" s="9"/>
      <c r="AQ4" s="9"/>
    </row>
    <row r="5" spans="1:43" ht="15" customHeight="1" x14ac:dyDescent="0.2">
      <c r="A5" s="1"/>
      <c r="B5" s="64">
        <v>1996</v>
      </c>
      <c r="C5" s="64"/>
      <c r="D5" s="65" t="s">
        <v>36</v>
      </c>
      <c r="E5" s="64"/>
      <c r="F5" s="66" t="s">
        <v>46</v>
      </c>
      <c r="G5" s="67"/>
      <c r="H5" s="68"/>
      <c r="I5" s="64"/>
      <c r="J5" s="64"/>
      <c r="K5" s="64"/>
      <c r="L5" s="64"/>
      <c r="M5" s="64"/>
      <c r="N5" s="64"/>
      <c r="O5" s="25">
        <v>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9"/>
      <c r="AM5" s="9"/>
      <c r="AN5" s="9"/>
      <c r="AO5" s="9"/>
      <c r="AP5" s="9"/>
      <c r="AQ5" s="9"/>
    </row>
    <row r="6" spans="1:43" ht="15" customHeight="1" x14ac:dyDescent="0.2">
      <c r="A6" s="1"/>
      <c r="B6" s="64">
        <v>1997</v>
      </c>
      <c r="C6" s="64"/>
      <c r="D6" s="65" t="s">
        <v>36</v>
      </c>
      <c r="E6" s="64"/>
      <c r="F6" s="66" t="s">
        <v>46</v>
      </c>
      <c r="G6" s="67"/>
      <c r="H6" s="68"/>
      <c r="I6" s="64"/>
      <c r="J6" s="64"/>
      <c r="K6" s="64"/>
      <c r="L6" s="64"/>
      <c r="M6" s="64"/>
      <c r="N6" s="64"/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61" t="s">
        <v>37</v>
      </c>
      <c r="AL6" s="9"/>
      <c r="AM6" s="9"/>
      <c r="AN6" s="9"/>
      <c r="AO6" s="9"/>
      <c r="AP6" s="9"/>
      <c r="AQ6" s="9"/>
    </row>
    <row r="7" spans="1:43" ht="15" customHeight="1" x14ac:dyDescent="0.25">
      <c r="A7" s="1"/>
      <c r="B7" s="27">
        <v>1998</v>
      </c>
      <c r="C7" s="27" t="s">
        <v>35</v>
      </c>
      <c r="D7" s="29" t="s">
        <v>36</v>
      </c>
      <c r="E7" s="27">
        <v>18</v>
      </c>
      <c r="F7" s="27">
        <v>3</v>
      </c>
      <c r="G7" s="27">
        <v>3</v>
      </c>
      <c r="H7" s="27">
        <v>27</v>
      </c>
      <c r="I7" s="27">
        <v>80</v>
      </c>
      <c r="J7" s="27">
        <v>36</v>
      </c>
      <c r="K7" s="27">
        <v>29</v>
      </c>
      <c r="L7" s="27">
        <v>9</v>
      </c>
      <c r="M7" s="27">
        <f t="shared" ref="M7:M12" si="0">PRODUCT(F7+G7)</f>
        <v>6</v>
      </c>
      <c r="N7" s="30">
        <v>0.53700000000000003</v>
      </c>
      <c r="O7" s="37">
        <f t="shared" ref="O7:O12" si="1">PRODUCT(I7/N7)</f>
        <v>148.97579143389197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61" t="s">
        <v>37</v>
      </c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1999</v>
      </c>
      <c r="C8" s="27" t="s">
        <v>38</v>
      </c>
      <c r="D8" s="29" t="s">
        <v>36</v>
      </c>
      <c r="E8" s="27">
        <v>22</v>
      </c>
      <c r="F8" s="27">
        <v>3</v>
      </c>
      <c r="G8" s="27">
        <v>8</v>
      </c>
      <c r="H8" s="27">
        <v>31</v>
      </c>
      <c r="I8" s="27">
        <v>119</v>
      </c>
      <c r="J8" s="27">
        <v>52</v>
      </c>
      <c r="K8" s="27">
        <v>44</v>
      </c>
      <c r="L8" s="27">
        <v>12</v>
      </c>
      <c r="M8" s="27">
        <f t="shared" si="0"/>
        <v>11</v>
      </c>
      <c r="N8" s="30">
        <v>0.68400000000000005</v>
      </c>
      <c r="O8" s="37">
        <f t="shared" si="1"/>
        <v>173.9766081871345</v>
      </c>
      <c r="P8" s="19"/>
      <c r="Q8" s="19"/>
      <c r="R8" s="19"/>
      <c r="S8" s="19"/>
      <c r="T8" s="25"/>
      <c r="U8" s="27">
        <v>3</v>
      </c>
      <c r="V8" s="27">
        <v>0</v>
      </c>
      <c r="W8" s="27">
        <v>0</v>
      </c>
      <c r="X8" s="27">
        <v>2</v>
      </c>
      <c r="Y8" s="27">
        <v>17</v>
      </c>
      <c r="Z8" s="28"/>
      <c r="AA8" s="28"/>
      <c r="AB8" s="28"/>
      <c r="AC8" s="28"/>
      <c r="AD8" s="28"/>
      <c r="AE8" s="27">
        <v>1</v>
      </c>
      <c r="AF8" s="27"/>
      <c r="AG8" s="27"/>
      <c r="AH8" s="27"/>
      <c r="AI8" s="27"/>
      <c r="AJ8" s="27"/>
      <c r="AK8" s="14" t="s">
        <v>39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2000</v>
      </c>
      <c r="C9" s="27" t="s">
        <v>40</v>
      </c>
      <c r="D9" s="29" t="s">
        <v>36</v>
      </c>
      <c r="E9" s="27">
        <v>22</v>
      </c>
      <c r="F9" s="27">
        <v>5</v>
      </c>
      <c r="G9" s="27">
        <v>9</v>
      </c>
      <c r="H9" s="27">
        <v>32</v>
      </c>
      <c r="I9" s="27">
        <v>112</v>
      </c>
      <c r="J9" s="27">
        <v>45</v>
      </c>
      <c r="K9" s="27">
        <v>41</v>
      </c>
      <c r="L9" s="27">
        <v>12</v>
      </c>
      <c r="M9" s="27">
        <f t="shared" si="0"/>
        <v>14</v>
      </c>
      <c r="N9" s="62">
        <v>0.65900000000000003</v>
      </c>
      <c r="O9" s="37">
        <f t="shared" si="1"/>
        <v>169.9544764795144</v>
      </c>
      <c r="P9" s="19"/>
      <c r="Q9" s="19"/>
      <c r="R9" s="19"/>
      <c r="S9" s="19"/>
      <c r="T9" s="25"/>
      <c r="U9" s="27">
        <v>11</v>
      </c>
      <c r="V9" s="27">
        <v>1</v>
      </c>
      <c r="W9" s="27">
        <v>5</v>
      </c>
      <c r="X9" s="27">
        <v>16</v>
      </c>
      <c r="Y9" s="27">
        <v>56</v>
      </c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>
        <v>1</v>
      </c>
      <c r="AK9" s="14" t="s">
        <v>39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2001</v>
      </c>
      <c r="C10" s="27" t="s">
        <v>41</v>
      </c>
      <c r="D10" s="29" t="s">
        <v>36</v>
      </c>
      <c r="E10" s="27">
        <v>22</v>
      </c>
      <c r="F10" s="27">
        <v>4</v>
      </c>
      <c r="G10" s="27">
        <v>10</v>
      </c>
      <c r="H10" s="27">
        <v>37</v>
      </c>
      <c r="I10" s="27">
        <v>144</v>
      </c>
      <c r="J10" s="27">
        <v>18</v>
      </c>
      <c r="K10" s="27">
        <v>89</v>
      </c>
      <c r="L10" s="27">
        <v>23</v>
      </c>
      <c r="M10" s="27">
        <f t="shared" si="0"/>
        <v>14</v>
      </c>
      <c r="N10" s="30">
        <v>0.76600000000000001</v>
      </c>
      <c r="O10" s="37">
        <f t="shared" si="1"/>
        <v>187.98955613577024</v>
      </c>
      <c r="P10" s="19"/>
      <c r="Q10" s="19"/>
      <c r="R10" s="19"/>
      <c r="S10" s="19" t="s">
        <v>42</v>
      </c>
      <c r="T10" s="25" t="e">
        <f t="shared" ref="T10:T13" si="2">PRODUCT(L10/S10)</f>
        <v>#VALUE!</v>
      </c>
      <c r="U10" s="27">
        <v>3</v>
      </c>
      <c r="V10" s="27">
        <v>0</v>
      </c>
      <c r="W10" s="27">
        <v>0</v>
      </c>
      <c r="X10" s="27">
        <v>2</v>
      </c>
      <c r="Y10" s="27">
        <v>16</v>
      </c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39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2002</v>
      </c>
      <c r="C11" s="27" t="s">
        <v>42</v>
      </c>
      <c r="D11" s="29" t="s">
        <v>36</v>
      </c>
      <c r="E11" s="27">
        <v>24</v>
      </c>
      <c r="F11" s="27">
        <v>3</v>
      </c>
      <c r="G11" s="27">
        <v>14</v>
      </c>
      <c r="H11" s="27">
        <v>38</v>
      </c>
      <c r="I11" s="27">
        <v>92</v>
      </c>
      <c r="J11" s="27">
        <v>32</v>
      </c>
      <c r="K11" s="27">
        <v>33</v>
      </c>
      <c r="L11" s="27">
        <v>10</v>
      </c>
      <c r="M11" s="27">
        <f t="shared" si="0"/>
        <v>17</v>
      </c>
      <c r="N11" s="30">
        <v>0.52300000000000002</v>
      </c>
      <c r="O11" s="37">
        <f t="shared" si="1"/>
        <v>175.90822179732314</v>
      </c>
      <c r="P11" s="19"/>
      <c r="Q11" s="19"/>
      <c r="R11" s="19"/>
      <c r="S11" s="19"/>
      <c r="T11" s="25" t="e">
        <f t="shared" si="2"/>
        <v>#DIV/0!</v>
      </c>
      <c r="U11" s="27">
        <v>3</v>
      </c>
      <c r="V11" s="27">
        <v>0</v>
      </c>
      <c r="W11" s="27">
        <v>0</v>
      </c>
      <c r="X11" s="27">
        <v>0</v>
      </c>
      <c r="Y11" s="27">
        <v>10</v>
      </c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39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2003</v>
      </c>
      <c r="C12" s="27" t="s">
        <v>40</v>
      </c>
      <c r="D12" s="29" t="s">
        <v>36</v>
      </c>
      <c r="E12" s="27">
        <v>19</v>
      </c>
      <c r="F12" s="27">
        <v>0</v>
      </c>
      <c r="G12" s="27">
        <v>11</v>
      </c>
      <c r="H12" s="27">
        <v>23</v>
      </c>
      <c r="I12" s="27">
        <v>80</v>
      </c>
      <c r="J12" s="27">
        <v>13</v>
      </c>
      <c r="K12" s="27">
        <v>33</v>
      </c>
      <c r="L12" s="27">
        <v>23</v>
      </c>
      <c r="M12" s="27">
        <f t="shared" si="0"/>
        <v>11</v>
      </c>
      <c r="N12" s="30">
        <v>0.53300000000000003</v>
      </c>
      <c r="O12" s="37">
        <f t="shared" si="1"/>
        <v>150.09380863039399</v>
      </c>
      <c r="P12" s="19"/>
      <c r="Q12" s="19"/>
      <c r="R12" s="19"/>
      <c r="S12" s="19"/>
      <c r="T12" s="25" t="e">
        <f t="shared" si="2"/>
        <v>#DIV/0!</v>
      </c>
      <c r="U12" s="27">
        <v>12</v>
      </c>
      <c r="V12" s="27">
        <v>2</v>
      </c>
      <c r="W12" s="27">
        <v>3</v>
      </c>
      <c r="X12" s="27">
        <v>14</v>
      </c>
      <c r="Y12" s="27">
        <v>50</v>
      </c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>
        <v>1</v>
      </c>
      <c r="AK12" s="14" t="s">
        <v>39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3">SUM(E7:E12)</f>
        <v>127</v>
      </c>
      <c r="F13" s="19">
        <f t="shared" si="3"/>
        <v>18</v>
      </c>
      <c r="G13" s="19">
        <f t="shared" si="3"/>
        <v>55</v>
      </c>
      <c r="H13" s="19">
        <f t="shared" si="3"/>
        <v>188</v>
      </c>
      <c r="I13" s="19">
        <f t="shared" si="3"/>
        <v>627</v>
      </c>
      <c r="J13" s="19">
        <f t="shared" si="3"/>
        <v>196</v>
      </c>
      <c r="K13" s="19">
        <f t="shared" si="3"/>
        <v>269</v>
      </c>
      <c r="L13" s="19">
        <f t="shared" si="3"/>
        <v>89</v>
      </c>
      <c r="M13" s="19">
        <f t="shared" si="3"/>
        <v>73</v>
      </c>
      <c r="N13" s="31">
        <f>PRODUCT(I13/O13)</f>
        <v>0.62270429765191826</v>
      </c>
      <c r="O13" s="32">
        <f t="shared" ref="O13:AJ13" si="4">SUM(O7:O12)</f>
        <v>1006.8984626640283</v>
      </c>
      <c r="P13" s="19"/>
      <c r="Q13" s="19"/>
      <c r="R13" s="19"/>
      <c r="S13" s="19"/>
      <c r="T13" s="25" t="e">
        <f t="shared" si="2"/>
        <v>#DIV/0!</v>
      </c>
      <c r="U13" s="19">
        <f t="shared" si="4"/>
        <v>32</v>
      </c>
      <c r="V13" s="19">
        <f t="shared" si="4"/>
        <v>3</v>
      </c>
      <c r="W13" s="19">
        <f t="shared" si="4"/>
        <v>8</v>
      </c>
      <c r="X13" s="19">
        <f t="shared" si="4"/>
        <v>34</v>
      </c>
      <c r="Y13" s="19">
        <f t="shared" si="4"/>
        <v>149</v>
      </c>
      <c r="Z13" s="19">
        <f t="shared" si="4"/>
        <v>0</v>
      </c>
      <c r="AA13" s="19">
        <f t="shared" si="4"/>
        <v>0</v>
      </c>
      <c r="AB13" s="19">
        <f t="shared" si="4"/>
        <v>0</v>
      </c>
      <c r="AC13" s="19">
        <f t="shared" si="4"/>
        <v>0</v>
      </c>
      <c r="AD13" s="19">
        <f t="shared" si="4"/>
        <v>0</v>
      </c>
      <c r="AE13" s="19">
        <f t="shared" si="4"/>
        <v>4</v>
      </c>
      <c r="AF13" s="19">
        <f t="shared" si="4"/>
        <v>0</v>
      </c>
      <c r="AG13" s="19">
        <f t="shared" si="4"/>
        <v>0</v>
      </c>
      <c r="AH13" s="19">
        <f t="shared" si="4"/>
        <v>0</v>
      </c>
      <c r="AI13" s="19">
        <f t="shared" si="4"/>
        <v>0</v>
      </c>
      <c r="AJ13" s="19">
        <f t="shared" si="4"/>
        <v>2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SUM(F13:H13)+((I13-F13-G13)/3)+(E13/3)+(AE13*25)+(AF13*25)+(AG13*10)+(AH13*25)+(AI13*20)+(AJ13*15)</f>
        <v>618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1"/>
      <c r="R15" s="1"/>
      <c r="S15" s="1"/>
      <c r="T15" s="1"/>
      <c r="U15" s="1"/>
      <c r="V15" s="3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49</v>
      </c>
      <c r="Q16" s="13"/>
      <c r="R16" s="13"/>
      <c r="S16" s="13"/>
      <c r="T16" s="77"/>
      <c r="U16" s="77"/>
      <c r="V16" s="77"/>
      <c r="W16" s="77"/>
      <c r="X16" s="77"/>
      <c r="Y16" s="13"/>
      <c r="Z16" s="13"/>
      <c r="AA16" s="13"/>
      <c r="AB16" s="77"/>
      <c r="AC16" s="77"/>
      <c r="AD16" s="13"/>
      <c r="AE16" s="13"/>
      <c r="AF16" s="13"/>
      <c r="AG16" s="13"/>
      <c r="AH16" s="13"/>
      <c r="AI16" s="13"/>
      <c r="AJ16" s="13"/>
      <c r="AK16" s="78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17</v>
      </c>
      <c r="C17" s="13"/>
      <c r="D17" s="42"/>
      <c r="E17" s="27">
        <f>PRODUCT(E13)</f>
        <v>127</v>
      </c>
      <c r="F17" s="27">
        <f>PRODUCT(F13)</f>
        <v>18</v>
      </c>
      <c r="G17" s="27">
        <f>PRODUCT(G13)</f>
        <v>55</v>
      </c>
      <c r="H17" s="27">
        <f>PRODUCT(H13)</f>
        <v>188</v>
      </c>
      <c r="I17" s="27">
        <f>PRODUCT(I13)</f>
        <v>627</v>
      </c>
      <c r="J17" s="1"/>
      <c r="K17" s="43">
        <f>PRODUCT((F17+G17)/E17)</f>
        <v>0.57480314960629919</v>
      </c>
      <c r="L17" s="43">
        <f>PRODUCT(H17/E17)</f>
        <v>1.4803149606299213</v>
      </c>
      <c r="M17" s="43">
        <f>PRODUCT(I17/E17)</f>
        <v>4.9370078740157481</v>
      </c>
      <c r="N17" s="30">
        <f>PRODUCT(N13)</f>
        <v>0.62270429765191826</v>
      </c>
      <c r="O17" s="25">
        <f>PRODUCT(O13)</f>
        <v>1006.8984626640283</v>
      </c>
      <c r="P17" s="79" t="s">
        <v>50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2"/>
      <c r="AJ17" s="81"/>
      <c r="AK17" s="8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4" t="s">
        <v>18</v>
      </c>
      <c r="C18" s="45"/>
      <c r="D18" s="46"/>
      <c r="E18" s="27">
        <f>PRODUCT(U13)</f>
        <v>32</v>
      </c>
      <c r="F18" s="27">
        <f>PRODUCT(V13)</f>
        <v>3</v>
      </c>
      <c r="G18" s="27">
        <f>PRODUCT(W13)</f>
        <v>8</v>
      </c>
      <c r="H18" s="27">
        <f>PRODUCT(X13)</f>
        <v>34</v>
      </c>
      <c r="I18" s="27">
        <f>PRODUCT(Y13)</f>
        <v>149</v>
      </c>
      <c r="J18" s="1"/>
      <c r="K18" s="43">
        <f>PRODUCT((F18+G18)/E18)</f>
        <v>0.34375</v>
      </c>
      <c r="L18" s="43">
        <f>PRODUCT(H18/E18)</f>
        <v>1.0625</v>
      </c>
      <c r="M18" s="43">
        <f>PRODUCT(I18/E18)</f>
        <v>4.65625</v>
      </c>
      <c r="N18" s="30">
        <f>PRODUCT(I18/O18)</f>
        <v>0.61065573770491799</v>
      </c>
      <c r="O18" s="25">
        <v>244</v>
      </c>
      <c r="P18" s="84" t="s">
        <v>51</v>
      </c>
      <c r="Q18" s="85"/>
      <c r="R18" s="85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7"/>
      <c r="AJ18" s="86"/>
      <c r="AK18" s="8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84" t="s">
        <v>52</v>
      </c>
      <c r="Q19" s="85"/>
      <c r="R19" s="85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7"/>
      <c r="AJ19" s="86"/>
      <c r="AK19" s="8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20</v>
      </c>
      <c r="C20" s="53"/>
      <c r="D20" s="54"/>
      <c r="E20" s="19">
        <f>SUM(E17:E19)</f>
        <v>159</v>
      </c>
      <c r="F20" s="19">
        <f>SUM(F17:F19)</f>
        <v>21</v>
      </c>
      <c r="G20" s="19">
        <f>SUM(G17:G19)</f>
        <v>63</v>
      </c>
      <c r="H20" s="19">
        <f>SUM(H17:H19)</f>
        <v>222</v>
      </c>
      <c r="I20" s="19">
        <f>SUM(I17:I19)</f>
        <v>776</v>
      </c>
      <c r="J20" s="1"/>
      <c r="K20" s="55">
        <f>PRODUCT((F20+G20)/E20)</f>
        <v>0.52830188679245282</v>
      </c>
      <c r="L20" s="55">
        <f>PRODUCT(H20/E20)</f>
        <v>1.3962264150943395</v>
      </c>
      <c r="M20" s="55">
        <f>PRODUCT(I20/E20)</f>
        <v>4.8805031446540879</v>
      </c>
      <c r="N20" s="31"/>
      <c r="O20" s="25">
        <f>SUM(O17:O19)</f>
        <v>1250.8984626640283</v>
      </c>
      <c r="P20" s="89" t="s">
        <v>53</v>
      </c>
      <c r="Q20" s="90"/>
      <c r="R20" s="90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2"/>
      <c r="AJ20" s="91"/>
      <c r="AK20" s="93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39"/>
      <c r="Y21" s="39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34</v>
      </c>
      <c r="C22" s="1"/>
      <c r="D22" s="63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39"/>
      <c r="Y22" s="39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39"/>
      <c r="Y23" s="39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39"/>
      <c r="Y24" s="39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39"/>
      <c r="Y25" s="39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8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39"/>
      <c r="Y26" s="39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39"/>
      <c r="Y27" s="39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39"/>
      <c r="Y28" s="39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35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56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58"/>
      <c r="AN34" s="58"/>
      <c r="AO34" s="58"/>
      <c r="AP34" s="58"/>
      <c r="AQ34" s="58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6"/>
      <c r="AB35" s="56"/>
      <c r="AC35" s="25"/>
      <c r="AD35" s="25"/>
      <c r="AE35" s="25"/>
      <c r="AF35" s="25"/>
      <c r="AG35" s="25"/>
      <c r="AH35" s="25"/>
      <c r="AI35" s="25"/>
      <c r="AJ35" s="25"/>
      <c r="AK35" s="25"/>
      <c r="AL35" s="9"/>
      <c r="AM35" s="58"/>
      <c r="AN35" s="58"/>
      <c r="AO35" s="58"/>
      <c r="AP35" s="58"/>
      <c r="AQ35" s="58"/>
    </row>
    <row r="36" spans="1:43" ht="15" customHeight="1" x14ac:dyDescent="0.25">
      <c r="A36" s="5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6"/>
      <c r="AB36" s="56"/>
      <c r="AC36" s="25"/>
      <c r="AD36" s="25"/>
      <c r="AE36" s="25"/>
      <c r="AF36" s="25"/>
      <c r="AG36" s="25"/>
      <c r="AH36" s="25"/>
      <c r="AI36" s="25"/>
      <c r="AJ36" s="25"/>
      <c r="AK36" s="25"/>
      <c r="AL36" s="9"/>
    </row>
    <row r="37" spans="1:43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6"/>
      <c r="AB37" s="56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6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</row>
    <row r="39" spans="1:43" ht="15" customHeight="1" x14ac:dyDescent="0.25">
      <c r="A39" s="59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25"/>
      <c r="Y39" s="25"/>
      <c r="Z39" s="25"/>
      <c r="AA39" s="25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6"/>
      <c r="AB40" s="56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6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6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23.5703125" style="75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75" customWidth="1"/>
    <col min="12" max="12" width="6.28515625" style="75" customWidth="1"/>
    <col min="13" max="15" width="4.7109375" style="75" customWidth="1"/>
    <col min="16" max="16" width="4.85546875" style="75" customWidth="1"/>
    <col min="17" max="21" width="6.7109375" style="163" customWidth="1"/>
    <col min="22" max="22" width="11" style="75" customWidth="1"/>
    <col min="23" max="23" width="24.140625" style="125" customWidth="1"/>
    <col min="24" max="24" width="9.42578125" style="75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s="141" customFormat="1" ht="18.75" x14ac:dyDescent="0.3">
      <c r="A1" s="135"/>
      <c r="B1" s="136" t="s">
        <v>87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58"/>
      <c r="R1" s="158"/>
      <c r="S1" s="158"/>
      <c r="T1" s="158"/>
      <c r="U1" s="158"/>
      <c r="V1" s="137"/>
      <c r="W1" s="138"/>
      <c r="X1" s="139"/>
      <c r="Y1" s="140"/>
      <c r="Z1" s="140"/>
      <c r="AA1" s="140"/>
      <c r="AB1" s="140"/>
      <c r="AC1" s="140"/>
      <c r="AD1" s="140"/>
    </row>
    <row r="2" spans="1:30" x14ac:dyDescent="0.25">
      <c r="A2" s="9"/>
      <c r="B2" s="11" t="s">
        <v>43</v>
      </c>
      <c r="C2" s="4" t="s">
        <v>44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59"/>
      <c r="R2" s="159"/>
      <c r="S2" s="159"/>
      <c r="T2" s="159"/>
      <c r="U2" s="159"/>
      <c r="V2" s="12"/>
      <c r="W2" s="95"/>
      <c r="X2" s="78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86</v>
      </c>
      <c r="C3" s="23" t="s">
        <v>54</v>
      </c>
      <c r="D3" s="98" t="s">
        <v>55</v>
      </c>
      <c r="E3" s="99" t="s">
        <v>1</v>
      </c>
      <c r="F3" s="25"/>
      <c r="G3" s="100" t="s">
        <v>56</v>
      </c>
      <c r="H3" s="101" t="s">
        <v>57</v>
      </c>
      <c r="I3" s="101" t="s">
        <v>31</v>
      </c>
      <c r="J3" s="18" t="s">
        <v>58</v>
      </c>
      <c r="K3" s="102" t="s">
        <v>59</v>
      </c>
      <c r="L3" s="102" t="s">
        <v>60</v>
      </c>
      <c r="M3" s="100" t="s">
        <v>61</v>
      </c>
      <c r="N3" s="100" t="s">
        <v>30</v>
      </c>
      <c r="O3" s="101" t="s">
        <v>62</v>
      </c>
      <c r="P3" s="100" t="s">
        <v>57</v>
      </c>
      <c r="Q3" s="160" t="s">
        <v>3</v>
      </c>
      <c r="R3" s="160">
        <v>1</v>
      </c>
      <c r="S3" s="160">
        <v>2</v>
      </c>
      <c r="T3" s="160">
        <v>3</v>
      </c>
      <c r="U3" s="160" t="s">
        <v>63</v>
      </c>
      <c r="V3" s="18" t="s">
        <v>21</v>
      </c>
      <c r="W3" s="17" t="s">
        <v>64</v>
      </c>
      <c r="X3" s="17" t="s">
        <v>65</v>
      </c>
      <c r="Y3" s="94"/>
      <c r="Z3" s="94"/>
      <c r="AA3" s="94"/>
      <c r="AB3" s="94"/>
      <c r="AC3" s="94"/>
      <c r="AD3" s="94"/>
    </row>
    <row r="4" spans="1:30" x14ac:dyDescent="0.25">
      <c r="A4" s="127"/>
      <c r="B4" s="145" t="s">
        <v>67</v>
      </c>
      <c r="C4" s="128" t="s">
        <v>68</v>
      </c>
      <c r="D4" s="129" t="s">
        <v>69</v>
      </c>
      <c r="E4" s="143" t="s">
        <v>36</v>
      </c>
      <c r="F4" s="157"/>
      <c r="G4" s="130"/>
      <c r="H4" s="131"/>
      <c r="I4" s="130">
        <v>1</v>
      </c>
      <c r="J4" s="132" t="s">
        <v>70</v>
      </c>
      <c r="K4" s="132">
        <v>6</v>
      </c>
      <c r="L4" s="132"/>
      <c r="M4" s="132">
        <v>1</v>
      </c>
      <c r="N4" s="130"/>
      <c r="O4" s="131">
        <v>1</v>
      </c>
      <c r="P4" s="130">
        <v>1</v>
      </c>
      <c r="Q4" s="147" t="s">
        <v>109</v>
      </c>
      <c r="R4" s="147" t="s">
        <v>110</v>
      </c>
      <c r="S4" s="147" t="s">
        <v>104</v>
      </c>
      <c r="T4" s="147" t="s">
        <v>102</v>
      </c>
      <c r="U4" s="147" t="s">
        <v>111</v>
      </c>
      <c r="V4" s="133">
        <v>0.6</v>
      </c>
      <c r="W4" s="142" t="s">
        <v>71</v>
      </c>
      <c r="X4" s="134" t="s">
        <v>72</v>
      </c>
      <c r="Y4" s="25"/>
      <c r="Z4" s="94"/>
      <c r="AA4" s="94"/>
      <c r="AB4" s="94"/>
      <c r="AC4" s="94"/>
      <c r="AD4" s="94"/>
    </row>
    <row r="5" spans="1:30" x14ac:dyDescent="0.25">
      <c r="A5" s="127"/>
      <c r="B5" s="145" t="s">
        <v>73</v>
      </c>
      <c r="C5" s="128" t="s">
        <v>112</v>
      </c>
      <c r="D5" s="129" t="s">
        <v>69</v>
      </c>
      <c r="E5" s="143" t="s">
        <v>36</v>
      </c>
      <c r="F5" s="157"/>
      <c r="G5" s="130"/>
      <c r="H5" s="131"/>
      <c r="I5" s="130">
        <v>1</v>
      </c>
      <c r="J5" s="132" t="s">
        <v>74</v>
      </c>
      <c r="K5" s="132">
        <v>7</v>
      </c>
      <c r="L5" s="132"/>
      <c r="M5" s="132">
        <v>1</v>
      </c>
      <c r="N5" s="130"/>
      <c r="O5" s="131"/>
      <c r="P5" s="130"/>
      <c r="Q5" s="147" t="s">
        <v>113</v>
      </c>
      <c r="R5" s="147" t="s">
        <v>102</v>
      </c>
      <c r="S5" s="147" t="s">
        <v>107</v>
      </c>
      <c r="T5" s="147" t="s">
        <v>104</v>
      </c>
      <c r="U5" s="147"/>
      <c r="V5" s="133">
        <v>0.5</v>
      </c>
      <c r="W5" s="142" t="s">
        <v>75</v>
      </c>
      <c r="X5" s="134" t="s">
        <v>76</v>
      </c>
      <c r="Y5" s="25"/>
      <c r="Z5" s="94"/>
      <c r="AA5" s="94"/>
      <c r="AB5" s="94"/>
      <c r="AC5" s="94"/>
      <c r="AD5" s="94"/>
    </row>
    <row r="6" spans="1:30" x14ac:dyDescent="0.25">
      <c r="A6" s="127"/>
      <c r="B6" s="145" t="s">
        <v>77</v>
      </c>
      <c r="C6" s="128" t="s">
        <v>78</v>
      </c>
      <c r="D6" s="129" t="s">
        <v>69</v>
      </c>
      <c r="E6" s="143" t="s">
        <v>36</v>
      </c>
      <c r="F6" s="157"/>
      <c r="G6" s="130"/>
      <c r="H6" s="131"/>
      <c r="I6" s="130">
        <v>1</v>
      </c>
      <c r="J6" s="132" t="s">
        <v>74</v>
      </c>
      <c r="K6" s="132">
        <v>6</v>
      </c>
      <c r="L6" s="132"/>
      <c r="M6" s="132">
        <v>1</v>
      </c>
      <c r="N6" s="130"/>
      <c r="O6" s="131">
        <v>1</v>
      </c>
      <c r="P6" s="130"/>
      <c r="Q6" s="147" t="s">
        <v>111</v>
      </c>
      <c r="R6" s="147" t="s">
        <v>108</v>
      </c>
      <c r="S6" s="147"/>
      <c r="T6" s="147"/>
      <c r="U6" s="147" t="s">
        <v>103</v>
      </c>
      <c r="V6" s="133">
        <v>0.33333333333333331</v>
      </c>
      <c r="W6" s="142" t="s">
        <v>79</v>
      </c>
      <c r="X6" s="134" t="s">
        <v>80</v>
      </c>
      <c r="Y6" s="25"/>
      <c r="Z6" s="94"/>
      <c r="AA6" s="94"/>
      <c r="AB6" s="94"/>
      <c r="AC6" s="94"/>
      <c r="AD6" s="94"/>
    </row>
    <row r="7" spans="1:30" x14ac:dyDescent="0.25">
      <c r="A7" s="127"/>
      <c r="B7" s="145" t="s">
        <v>81</v>
      </c>
      <c r="C7" s="128" t="s">
        <v>82</v>
      </c>
      <c r="D7" s="129" t="s">
        <v>69</v>
      </c>
      <c r="E7" s="143" t="s">
        <v>36</v>
      </c>
      <c r="F7" s="157"/>
      <c r="G7" s="130"/>
      <c r="H7" s="131"/>
      <c r="I7" s="130">
        <v>1</v>
      </c>
      <c r="J7" s="132" t="s">
        <v>70</v>
      </c>
      <c r="K7" s="132">
        <v>6</v>
      </c>
      <c r="L7" s="132"/>
      <c r="M7" s="132">
        <v>1</v>
      </c>
      <c r="N7" s="130"/>
      <c r="O7" s="131"/>
      <c r="P7" s="130"/>
      <c r="Q7" s="147" t="s">
        <v>114</v>
      </c>
      <c r="R7" s="147" t="s">
        <v>115</v>
      </c>
      <c r="S7" s="147" t="s">
        <v>104</v>
      </c>
      <c r="T7" s="147"/>
      <c r="U7" s="147" t="s">
        <v>108</v>
      </c>
      <c r="V7" s="133">
        <v>0.4</v>
      </c>
      <c r="W7" s="142" t="s">
        <v>83</v>
      </c>
      <c r="X7" s="134" t="s">
        <v>84</v>
      </c>
      <c r="Y7" s="25"/>
      <c r="Z7" s="94"/>
      <c r="AA7" s="94"/>
      <c r="AB7" s="94"/>
      <c r="AC7" s="94"/>
      <c r="AD7" s="94"/>
    </row>
    <row r="8" spans="1:30" x14ac:dyDescent="0.25">
      <c r="A8" s="24"/>
      <c r="B8" s="23" t="s">
        <v>9</v>
      </c>
      <c r="C8" s="18"/>
      <c r="D8" s="17"/>
      <c r="E8" s="103"/>
      <c r="F8" s="104"/>
      <c r="G8" s="19"/>
      <c r="H8" s="19"/>
      <c r="I8" s="19">
        <f>SUM(I4:I7)</f>
        <v>4</v>
      </c>
      <c r="J8" s="18"/>
      <c r="K8" s="18"/>
      <c r="L8" s="18"/>
      <c r="M8" s="19">
        <f t="shared" ref="M8:U8" si="0">SUM(M4:M7)</f>
        <v>4</v>
      </c>
      <c r="N8" s="19"/>
      <c r="O8" s="19">
        <f t="shared" si="0"/>
        <v>2</v>
      </c>
      <c r="P8" s="19">
        <f t="shared" si="0"/>
        <v>1</v>
      </c>
      <c r="Q8" s="106" t="s">
        <v>119</v>
      </c>
      <c r="R8" s="106" t="s">
        <v>118</v>
      </c>
      <c r="S8" s="106" t="s">
        <v>106</v>
      </c>
      <c r="T8" s="106" t="s">
        <v>117</v>
      </c>
      <c r="U8" s="106" t="s">
        <v>116</v>
      </c>
      <c r="V8" s="31">
        <v>0.5</v>
      </c>
      <c r="W8" s="105"/>
      <c r="X8" s="106"/>
      <c r="Y8" s="94"/>
      <c r="Z8" s="94"/>
      <c r="AA8" s="94"/>
      <c r="AB8" s="94"/>
      <c r="AC8" s="94"/>
      <c r="AD8" s="94"/>
    </row>
    <row r="9" spans="1:30" x14ac:dyDescent="0.25">
      <c r="A9" s="24"/>
      <c r="B9" s="107" t="s">
        <v>66</v>
      </c>
      <c r="C9" s="108" t="s">
        <v>85</v>
      </c>
      <c r="D9" s="109"/>
      <c r="E9" s="110"/>
      <c r="F9" s="111"/>
      <c r="G9" s="112"/>
      <c r="H9" s="112"/>
      <c r="I9" s="112"/>
      <c r="J9" s="113"/>
      <c r="K9" s="113"/>
      <c r="L9" s="113"/>
      <c r="M9" s="112"/>
      <c r="N9" s="112"/>
      <c r="O9" s="112"/>
      <c r="P9" s="112"/>
      <c r="Q9" s="161"/>
      <c r="R9" s="161"/>
      <c r="S9" s="161"/>
      <c r="T9" s="161"/>
      <c r="U9" s="161"/>
      <c r="V9" s="112"/>
      <c r="W9" s="109"/>
      <c r="X9" s="114"/>
      <c r="Y9" s="94"/>
      <c r="Z9" s="94"/>
      <c r="AA9" s="94"/>
      <c r="AB9" s="94"/>
      <c r="AC9" s="94"/>
      <c r="AD9" s="94"/>
    </row>
    <row r="10" spans="1:30" x14ac:dyDescent="0.25">
      <c r="A10" s="24"/>
      <c r="B10" s="115"/>
      <c r="C10" s="116"/>
      <c r="D10" s="116"/>
      <c r="E10" s="117"/>
      <c r="F10" s="117"/>
      <c r="G10" s="118"/>
      <c r="H10" s="119"/>
      <c r="I10" s="117"/>
      <c r="J10" s="119"/>
      <c r="K10" s="119"/>
      <c r="L10" s="119"/>
      <c r="M10" s="119"/>
      <c r="N10" s="119"/>
      <c r="O10" s="119"/>
      <c r="P10" s="119"/>
      <c r="Q10" s="162"/>
      <c r="R10" s="162"/>
      <c r="S10" s="162"/>
      <c r="T10" s="162"/>
      <c r="U10" s="162"/>
      <c r="V10" s="119"/>
      <c r="W10" s="119"/>
      <c r="X10" s="120"/>
      <c r="Y10" s="94"/>
      <c r="Z10" s="94"/>
      <c r="AA10" s="94"/>
      <c r="AB10" s="94"/>
      <c r="AC10" s="94"/>
      <c r="AD10" s="94"/>
    </row>
    <row r="11" spans="1:30" x14ac:dyDescent="0.25">
      <c r="A11" s="9"/>
      <c r="B11" s="97" t="s">
        <v>88</v>
      </c>
      <c r="C11" s="23" t="s">
        <v>54</v>
      </c>
      <c r="D11" s="98" t="s">
        <v>55</v>
      </c>
      <c r="E11" s="99" t="s">
        <v>1</v>
      </c>
      <c r="F11" s="25"/>
      <c r="G11" s="100" t="s">
        <v>56</v>
      </c>
      <c r="H11" s="101" t="s">
        <v>57</v>
      </c>
      <c r="I11" s="101" t="s">
        <v>31</v>
      </c>
      <c r="J11" s="18" t="s">
        <v>58</v>
      </c>
      <c r="K11" s="102" t="s">
        <v>59</v>
      </c>
      <c r="L11" s="102" t="s">
        <v>60</v>
      </c>
      <c r="M11" s="100" t="s">
        <v>61</v>
      </c>
      <c r="N11" s="100" t="s">
        <v>30</v>
      </c>
      <c r="O11" s="101" t="s">
        <v>62</v>
      </c>
      <c r="P11" s="100" t="s">
        <v>57</v>
      </c>
      <c r="Q11" s="160" t="s">
        <v>3</v>
      </c>
      <c r="R11" s="160">
        <v>1</v>
      </c>
      <c r="S11" s="160">
        <v>2</v>
      </c>
      <c r="T11" s="160">
        <v>3</v>
      </c>
      <c r="U11" s="160" t="s">
        <v>63</v>
      </c>
      <c r="V11" s="18" t="s">
        <v>21</v>
      </c>
      <c r="W11" s="17" t="s">
        <v>64</v>
      </c>
      <c r="X11" s="17" t="s">
        <v>65</v>
      </c>
      <c r="Y11" s="94"/>
      <c r="Z11" s="94"/>
      <c r="AA11" s="94"/>
      <c r="AB11" s="94"/>
      <c r="AC11" s="94"/>
      <c r="AD11" s="94"/>
    </row>
    <row r="12" spans="1:30" x14ac:dyDescent="0.25">
      <c r="A12" s="24"/>
      <c r="B12" s="145" t="s">
        <v>89</v>
      </c>
      <c r="C12" s="128" t="s">
        <v>90</v>
      </c>
      <c r="D12" s="129" t="s">
        <v>69</v>
      </c>
      <c r="E12" s="143" t="s">
        <v>36</v>
      </c>
      <c r="F12" s="146"/>
      <c r="G12" s="130">
        <v>1</v>
      </c>
      <c r="H12" s="131"/>
      <c r="I12" s="130"/>
      <c r="J12" s="132"/>
      <c r="K12" s="132" t="s">
        <v>98</v>
      </c>
      <c r="L12" s="132"/>
      <c r="M12" s="132">
        <v>1</v>
      </c>
      <c r="N12" s="130"/>
      <c r="O12" s="131"/>
      <c r="P12" s="130">
        <v>1</v>
      </c>
      <c r="Q12" s="147" t="s">
        <v>99</v>
      </c>
      <c r="R12" s="147"/>
      <c r="S12" s="147"/>
      <c r="T12" s="147"/>
      <c r="U12" s="147"/>
      <c r="V12" s="133" t="s">
        <v>100</v>
      </c>
      <c r="W12" s="144" t="s">
        <v>91</v>
      </c>
      <c r="X12" s="134">
        <v>2175</v>
      </c>
      <c r="Y12" s="94"/>
      <c r="Z12" s="94"/>
      <c r="AA12" s="94"/>
      <c r="AB12" s="94"/>
      <c r="AC12" s="94"/>
      <c r="AD12" s="94"/>
    </row>
    <row r="13" spans="1:30" x14ac:dyDescent="0.25">
      <c r="A13" s="24"/>
      <c r="B13" s="145" t="s">
        <v>92</v>
      </c>
      <c r="C13" s="128" t="s">
        <v>101</v>
      </c>
      <c r="D13" s="129" t="s">
        <v>69</v>
      </c>
      <c r="E13" s="143" t="s">
        <v>36</v>
      </c>
      <c r="F13" s="146"/>
      <c r="G13" s="130">
        <v>1</v>
      </c>
      <c r="H13" s="131"/>
      <c r="I13" s="130"/>
      <c r="J13" s="132" t="s">
        <v>70</v>
      </c>
      <c r="K13" s="132">
        <v>9</v>
      </c>
      <c r="L13" s="132"/>
      <c r="M13" s="132">
        <v>1</v>
      </c>
      <c r="N13" s="130"/>
      <c r="O13" s="131"/>
      <c r="P13" s="130"/>
      <c r="Q13" s="147" t="s">
        <v>102</v>
      </c>
      <c r="R13" s="147" t="s">
        <v>103</v>
      </c>
      <c r="S13" s="147"/>
      <c r="T13" s="147" t="s">
        <v>103</v>
      </c>
      <c r="U13" s="147" t="s">
        <v>104</v>
      </c>
      <c r="V13" s="133">
        <v>0.66666666666666663</v>
      </c>
      <c r="W13" s="144" t="s">
        <v>93</v>
      </c>
      <c r="X13" s="134" t="s">
        <v>94</v>
      </c>
      <c r="Y13" s="94"/>
      <c r="Z13" s="94"/>
      <c r="AA13" s="94"/>
      <c r="AB13" s="94"/>
      <c r="AC13" s="94"/>
      <c r="AD13" s="94"/>
    </row>
    <row r="14" spans="1:30" x14ac:dyDescent="0.25">
      <c r="A14" s="24"/>
      <c r="B14" s="145" t="s">
        <v>95</v>
      </c>
      <c r="C14" s="128" t="s">
        <v>105</v>
      </c>
      <c r="D14" s="129" t="s">
        <v>69</v>
      </c>
      <c r="E14" s="143" t="s">
        <v>36</v>
      </c>
      <c r="F14" s="146"/>
      <c r="G14" s="130">
        <v>1</v>
      </c>
      <c r="H14" s="131"/>
      <c r="I14" s="130"/>
      <c r="J14" s="132" t="s">
        <v>70</v>
      </c>
      <c r="K14" s="132">
        <v>5</v>
      </c>
      <c r="L14" s="132" t="s">
        <v>96</v>
      </c>
      <c r="M14" s="132">
        <v>1</v>
      </c>
      <c r="N14" s="130"/>
      <c r="O14" s="131"/>
      <c r="P14" s="130"/>
      <c r="Q14" s="147" t="s">
        <v>106</v>
      </c>
      <c r="R14" s="147"/>
      <c r="S14" s="147" t="s">
        <v>107</v>
      </c>
      <c r="T14" s="147"/>
      <c r="U14" s="147" t="s">
        <v>108</v>
      </c>
      <c r="V14" s="133">
        <v>0.25</v>
      </c>
      <c r="W14" s="144" t="s">
        <v>79</v>
      </c>
      <c r="X14" s="134" t="s">
        <v>97</v>
      </c>
      <c r="Y14" s="94"/>
      <c r="Z14" s="94"/>
      <c r="AA14" s="94"/>
      <c r="AB14" s="94"/>
      <c r="AC14" s="94"/>
      <c r="AD14" s="94"/>
    </row>
    <row r="15" spans="1:30" x14ac:dyDescent="0.25">
      <c r="A15" s="24"/>
      <c r="B15" s="23" t="s">
        <v>9</v>
      </c>
      <c r="C15" s="18"/>
      <c r="D15" s="17"/>
      <c r="E15" s="103"/>
      <c r="F15" s="104"/>
      <c r="G15" s="19">
        <v>3</v>
      </c>
      <c r="H15" s="19"/>
      <c r="I15" s="19"/>
      <c r="J15" s="18"/>
      <c r="K15" s="18"/>
      <c r="L15" s="18"/>
      <c r="M15" s="19">
        <v>3</v>
      </c>
      <c r="N15" s="19"/>
      <c r="O15" s="19"/>
      <c r="P15" s="19">
        <v>1</v>
      </c>
      <c r="Q15" s="106" t="s">
        <v>120</v>
      </c>
      <c r="R15" s="106" t="s">
        <v>103</v>
      </c>
      <c r="S15" s="106" t="s">
        <v>107</v>
      </c>
      <c r="T15" s="106" t="s">
        <v>103</v>
      </c>
      <c r="U15" s="106" t="s">
        <v>121</v>
      </c>
      <c r="V15" s="31">
        <v>0.42899999999999999</v>
      </c>
      <c r="W15" s="105"/>
      <c r="X15" s="106"/>
      <c r="Y15" s="94"/>
      <c r="Z15" s="94"/>
      <c r="AA15" s="94"/>
      <c r="AB15" s="94"/>
      <c r="AC15" s="94"/>
      <c r="AD15" s="94"/>
    </row>
    <row r="16" spans="1:30" x14ac:dyDescent="0.25">
      <c r="A16" s="24"/>
      <c r="B16" s="148"/>
      <c r="C16" s="149"/>
      <c r="D16" s="150"/>
      <c r="E16" s="151"/>
      <c r="F16" s="152"/>
      <c r="G16" s="149"/>
      <c r="H16" s="149"/>
      <c r="I16" s="149"/>
      <c r="J16" s="153"/>
      <c r="K16" s="153"/>
      <c r="L16" s="153"/>
      <c r="M16" s="149"/>
      <c r="N16" s="149"/>
      <c r="O16" s="149"/>
      <c r="P16" s="149"/>
      <c r="Q16" s="154"/>
      <c r="R16" s="154"/>
      <c r="S16" s="154"/>
      <c r="T16" s="154"/>
      <c r="U16" s="154"/>
      <c r="V16" s="149"/>
      <c r="W16" s="150"/>
      <c r="X16" s="155"/>
      <c r="Y16" s="94"/>
      <c r="Z16" s="94"/>
      <c r="AA16" s="94"/>
      <c r="AB16" s="94"/>
      <c r="AC16" s="94"/>
      <c r="AD16" s="94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6"/>
      <c r="R17" s="156"/>
      <c r="S17" s="156"/>
      <c r="T17" s="156"/>
      <c r="U17" s="156"/>
      <c r="V17" s="1"/>
      <c r="W17" s="121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6"/>
      <c r="R18" s="156"/>
      <c r="S18" s="156"/>
      <c r="T18" s="156"/>
      <c r="U18" s="156"/>
      <c r="V18" s="1"/>
      <c r="W18" s="121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6"/>
      <c r="R19" s="156"/>
      <c r="S19" s="156"/>
      <c r="T19" s="156"/>
      <c r="U19" s="156"/>
      <c r="V19" s="1"/>
      <c r="W19" s="121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6"/>
      <c r="R20" s="156"/>
      <c r="S20" s="156"/>
      <c r="T20" s="156"/>
      <c r="U20" s="156"/>
      <c r="V20" s="1"/>
      <c r="W20" s="121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6"/>
      <c r="R21" s="156"/>
      <c r="S21" s="156"/>
      <c r="T21" s="156"/>
      <c r="U21" s="156"/>
      <c r="V21" s="1"/>
      <c r="W21" s="121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6"/>
      <c r="R22" s="156"/>
      <c r="S22" s="156"/>
      <c r="T22" s="156"/>
      <c r="U22" s="156"/>
      <c r="V22" s="1"/>
      <c r="W22" s="121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6"/>
      <c r="R23" s="156"/>
      <c r="S23" s="156"/>
      <c r="T23" s="156"/>
      <c r="U23" s="156"/>
      <c r="V23" s="1"/>
      <c r="W23" s="121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6"/>
      <c r="R24" s="156"/>
      <c r="S24" s="156"/>
      <c r="T24" s="156"/>
      <c r="U24" s="156"/>
      <c r="V24" s="1"/>
      <c r="W24" s="121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6"/>
      <c r="R25" s="156"/>
      <c r="S25" s="156"/>
      <c r="T25" s="156"/>
      <c r="U25" s="156"/>
      <c r="V25" s="1"/>
      <c r="W25" s="121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6"/>
      <c r="R26" s="156"/>
      <c r="S26" s="156"/>
      <c r="T26" s="156"/>
      <c r="U26" s="156"/>
      <c r="V26" s="1"/>
      <c r="W26" s="121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6"/>
      <c r="R27" s="156"/>
      <c r="S27" s="156"/>
      <c r="T27" s="156"/>
      <c r="U27" s="156"/>
      <c r="V27" s="1"/>
      <c r="W27" s="121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6"/>
      <c r="R28" s="156"/>
      <c r="S28" s="156"/>
      <c r="T28" s="156"/>
      <c r="U28" s="156"/>
      <c r="V28" s="1"/>
      <c r="W28" s="121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6"/>
      <c r="R29" s="156"/>
      <c r="S29" s="156"/>
      <c r="T29" s="156"/>
      <c r="U29" s="156"/>
      <c r="V29" s="1"/>
      <c r="W29" s="121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6"/>
      <c r="R30" s="156"/>
      <c r="S30" s="156"/>
      <c r="T30" s="156"/>
      <c r="U30" s="156"/>
      <c r="V30" s="1"/>
      <c r="W30" s="121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6"/>
      <c r="R31" s="156"/>
      <c r="S31" s="156"/>
      <c r="T31" s="156"/>
      <c r="U31" s="156"/>
      <c r="V31" s="1"/>
      <c r="W31" s="121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6"/>
      <c r="R32" s="156"/>
      <c r="S32" s="156"/>
      <c r="T32" s="156"/>
      <c r="U32" s="156"/>
      <c r="V32" s="1"/>
      <c r="W32" s="121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6"/>
      <c r="R33" s="156"/>
      <c r="S33" s="156"/>
      <c r="T33" s="156"/>
      <c r="U33" s="156"/>
      <c r="V33" s="1"/>
      <c r="W33" s="121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6"/>
      <c r="R34" s="156"/>
      <c r="S34" s="156"/>
      <c r="T34" s="156"/>
      <c r="U34" s="156"/>
      <c r="V34" s="1"/>
      <c r="W34" s="121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6"/>
      <c r="R35" s="156"/>
      <c r="S35" s="156"/>
      <c r="T35" s="156"/>
      <c r="U35" s="156"/>
      <c r="V35" s="1"/>
      <c r="W35" s="121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6"/>
      <c r="R36" s="156"/>
      <c r="S36" s="156"/>
      <c r="T36" s="156"/>
      <c r="U36" s="156"/>
      <c r="V36" s="1"/>
      <c r="W36" s="121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6"/>
      <c r="R37" s="156"/>
      <c r="S37" s="156"/>
      <c r="T37" s="156"/>
      <c r="U37" s="156"/>
      <c r="V37" s="1"/>
      <c r="W37" s="121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6"/>
      <c r="R38" s="156"/>
      <c r="S38" s="156"/>
      <c r="T38" s="156"/>
      <c r="U38" s="156"/>
      <c r="V38" s="1"/>
      <c r="W38" s="121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6"/>
      <c r="R39" s="156"/>
      <c r="S39" s="156"/>
      <c r="T39" s="156"/>
      <c r="U39" s="156"/>
      <c r="V39" s="1"/>
      <c r="W39" s="121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6"/>
      <c r="R40" s="156"/>
      <c r="S40" s="156"/>
      <c r="T40" s="156"/>
      <c r="U40" s="156"/>
      <c r="V40" s="1"/>
      <c r="W40" s="121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6"/>
      <c r="R41" s="156"/>
      <c r="S41" s="156"/>
      <c r="T41" s="156"/>
      <c r="U41" s="156"/>
      <c r="V41" s="1"/>
      <c r="W41" s="121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6"/>
      <c r="R42" s="156"/>
      <c r="S42" s="156"/>
      <c r="T42" s="156"/>
      <c r="U42" s="156"/>
      <c r="V42" s="1"/>
      <c r="W42" s="121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6"/>
      <c r="R43" s="156"/>
      <c r="S43" s="156"/>
      <c r="T43" s="156"/>
      <c r="U43" s="156"/>
      <c r="V43" s="1"/>
      <c r="W43" s="121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6"/>
      <c r="R44" s="156"/>
      <c r="S44" s="156"/>
      <c r="T44" s="156"/>
      <c r="U44" s="156"/>
      <c r="V44" s="1"/>
      <c r="W44" s="121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6"/>
      <c r="R45" s="156"/>
      <c r="S45" s="156"/>
      <c r="T45" s="156"/>
      <c r="U45" s="156"/>
      <c r="V45" s="1"/>
      <c r="W45" s="121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6"/>
      <c r="R46" s="156"/>
      <c r="S46" s="156"/>
      <c r="T46" s="156"/>
      <c r="U46" s="156"/>
      <c r="V46" s="1"/>
      <c r="W46" s="121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6"/>
      <c r="R47" s="156"/>
      <c r="S47" s="156"/>
      <c r="T47" s="156"/>
      <c r="U47" s="156"/>
      <c r="V47" s="1"/>
      <c r="W47" s="121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6"/>
      <c r="R48" s="156"/>
      <c r="S48" s="156"/>
      <c r="T48" s="156"/>
      <c r="U48" s="156"/>
      <c r="V48" s="1"/>
      <c r="W48" s="121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6"/>
      <c r="R49" s="156"/>
      <c r="S49" s="156"/>
      <c r="T49" s="156"/>
      <c r="U49" s="156"/>
      <c r="V49" s="1"/>
      <c r="W49" s="121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6"/>
      <c r="R50" s="156"/>
      <c r="S50" s="156"/>
      <c r="T50" s="156"/>
      <c r="U50" s="156"/>
      <c r="V50" s="1"/>
      <c r="W50" s="121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6"/>
      <c r="R51" s="156"/>
      <c r="S51" s="156"/>
      <c r="T51" s="156"/>
      <c r="U51" s="156"/>
      <c r="V51" s="1"/>
      <c r="W51" s="121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6"/>
      <c r="R52" s="156"/>
      <c r="S52" s="156"/>
      <c r="T52" s="156"/>
      <c r="U52" s="156"/>
      <c r="V52" s="1"/>
      <c r="W52" s="121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6"/>
      <c r="R53" s="156"/>
      <c r="S53" s="156"/>
      <c r="T53" s="156"/>
      <c r="U53" s="156"/>
      <c r="V53" s="1"/>
      <c r="W53" s="121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6"/>
      <c r="R54" s="156"/>
      <c r="S54" s="156"/>
      <c r="T54" s="156"/>
      <c r="U54" s="156"/>
      <c r="V54" s="1"/>
      <c r="W54" s="121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6"/>
      <c r="R55" s="156"/>
      <c r="S55" s="156"/>
      <c r="T55" s="156"/>
      <c r="U55" s="156"/>
      <c r="V55" s="1"/>
      <c r="W55" s="121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6"/>
      <c r="R56" s="156"/>
      <c r="S56" s="156"/>
      <c r="T56" s="156"/>
      <c r="U56" s="156"/>
      <c r="V56" s="1"/>
      <c r="W56" s="121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6"/>
      <c r="R57" s="156"/>
      <c r="S57" s="156"/>
      <c r="T57" s="156"/>
      <c r="U57" s="156"/>
      <c r="V57" s="1"/>
      <c r="W57" s="121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6"/>
      <c r="R58" s="156"/>
      <c r="S58" s="156"/>
      <c r="T58" s="156"/>
      <c r="U58" s="156"/>
      <c r="V58" s="1"/>
      <c r="W58" s="121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6"/>
      <c r="R59" s="156"/>
      <c r="S59" s="156"/>
      <c r="T59" s="156"/>
      <c r="U59" s="156"/>
      <c r="V59" s="1"/>
      <c r="W59" s="121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6"/>
      <c r="R60" s="156"/>
      <c r="S60" s="156"/>
      <c r="T60" s="156"/>
      <c r="U60" s="156"/>
      <c r="V60" s="1"/>
      <c r="W60" s="121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6"/>
      <c r="R61" s="156"/>
      <c r="S61" s="156"/>
      <c r="T61" s="156"/>
      <c r="U61" s="156"/>
      <c r="V61" s="1"/>
      <c r="W61" s="121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6"/>
      <c r="R62" s="156"/>
      <c r="S62" s="156"/>
      <c r="T62" s="156"/>
      <c r="U62" s="156"/>
      <c r="V62" s="1"/>
      <c r="W62" s="121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6"/>
      <c r="R63" s="156"/>
      <c r="S63" s="156"/>
      <c r="T63" s="156"/>
      <c r="U63" s="156"/>
      <c r="V63" s="1"/>
      <c r="W63" s="121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6"/>
      <c r="R64" s="156"/>
      <c r="S64" s="156"/>
      <c r="T64" s="156"/>
      <c r="U64" s="156"/>
      <c r="V64" s="1"/>
      <c r="W64" s="121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6"/>
      <c r="R65" s="156"/>
      <c r="S65" s="156"/>
      <c r="T65" s="156"/>
      <c r="U65" s="156"/>
      <c r="V65" s="1"/>
      <c r="W65" s="121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6"/>
      <c r="R66" s="156"/>
      <c r="S66" s="156"/>
      <c r="T66" s="156"/>
      <c r="U66" s="156"/>
      <c r="V66" s="1"/>
      <c r="W66" s="121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6"/>
      <c r="R67" s="156"/>
      <c r="S67" s="156"/>
      <c r="T67" s="156"/>
      <c r="U67" s="156"/>
      <c r="V67" s="1"/>
      <c r="W67" s="121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6"/>
      <c r="R68" s="156"/>
      <c r="S68" s="156"/>
      <c r="T68" s="156"/>
      <c r="U68" s="156"/>
      <c r="V68" s="1"/>
      <c r="W68" s="121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6"/>
      <c r="R69" s="156"/>
      <c r="S69" s="156"/>
      <c r="T69" s="156"/>
      <c r="U69" s="156"/>
      <c r="V69" s="1"/>
      <c r="W69" s="121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6"/>
      <c r="R70" s="156"/>
      <c r="S70" s="156"/>
      <c r="T70" s="156"/>
      <c r="U70" s="156"/>
      <c r="V70" s="1"/>
      <c r="W70" s="121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6"/>
      <c r="R71" s="156"/>
      <c r="S71" s="156"/>
      <c r="T71" s="156"/>
      <c r="U71" s="156"/>
      <c r="V71" s="1"/>
      <c r="W71" s="121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6"/>
      <c r="R72" s="156"/>
      <c r="S72" s="156"/>
      <c r="T72" s="156"/>
      <c r="U72" s="156"/>
      <c r="V72" s="1"/>
      <c r="W72" s="121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6"/>
      <c r="R73" s="156"/>
      <c r="S73" s="156"/>
      <c r="T73" s="156"/>
      <c r="U73" s="156"/>
      <c r="V73" s="1"/>
      <c r="W73" s="121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6"/>
      <c r="R74" s="156"/>
      <c r="S74" s="156"/>
      <c r="T74" s="156"/>
      <c r="U74" s="156"/>
      <c r="V74" s="1"/>
      <c r="W74" s="121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6"/>
      <c r="R75" s="156"/>
      <c r="S75" s="156"/>
      <c r="T75" s="156"/>
      <c r="U75" s="156"/>
      <c r="V75" s="1"/>
      <c r="W75" s="121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6"/>
      <c r="R76" s="156"/>
      <c r="S76" s="156"/>
      <c r="T76" s="156"/>
      <c r="U76" s="156"/>
      <c r="V76" s="1"/>
      <c r="W76" s="121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6"/>
      <c r="R77" s="156"/>
      <c r="S77" s="156"/>
      <c r="T77" s="156"/>
      <c r="U77" s="156"/>
      <c r="V77" s="1"/>
      <c r="W77" s="121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6"/>
      <c r="R78" s="156"/>
      <c r="S78" s="156"/>
      <c r="T78" s="156"/>
      <c r="U78" s="156"/>
      <c r="V78" s="1"/>
      <c r="W78" s="121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6"/>
      <c r="R79" s="156"/>
      <c r="S79" s="156"/>
      <c r="T79" s="156"/>
      <c r="U79" s="156"/>
      <c r="V79" s="1"/>
      <c r="W79" s="121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6"/>
      <c r="R80" s="156"/>
      <c r="S80" s="156"/>
      <c r="T80" s="156"/>
      <c r="U80" s="156"/>
      <c r="V80" s="1"/>
      <c r="W80" s="121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6"/>
      <c r="R81" s="156"/>
      <c r="S81" s="156"/>
      <c r="T81" s="156"/>
      <c r="U81" s="156"/>
      <c r="V81" s="1"/>
      <c r="W81" s="121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6"/>
      <c r="R82" s="156"/>
      <c r="S82" s="156"/>
      <c r="T82" s="156"/>
      <c r="U82" s="156"/>
      <c r="V82" s="1"/>
      <c r="W82" s="121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6"/>
      <c r="R83" s="156"/>
      <c r="S83" s="156"/>
      <c r="T83" s="156"/>
      <c r="U83" s="156"/>
      <c r="V83" s="1"/>
      <c r="W83" s="121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6"/>
      <c r="R84" s="156"/>
      <c r="S84" s="156"/>
      <c r="T84" s="156"/>
      <c r="U84" s="156"/>
      <c r="V84" s="1"/>
      <c r="W84" s="121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6"/>
      <c r="R85" s="156"/>
      <c r="S85" s="156"/>
      <c r="T85" s="156"/>
      <c r="U85" s="156"/>
      <c r="V85" s="1"/>
      <c r="W85" s="121"/>
      <c r="X85" s="1"/>
      <c r="Y85" s="94"/>
      <c r="Z85" s="94"/>
      <c r="AA85" s="94"/>
      <c r="AB85" s="94"/>
      <c r="AC85" s="94"/>
      <c r="AD85" s="94"/>
    </row>
    <row r="86" spans="1:30" x14ac:dyDescent="0.25">
      <c r="A86" s="24"/>
      <c r="B86" s="121"/>
      <c r="C86" s="1"/>
      <c r="D86" s="121"/>
      <c r="E86" s="12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6"/>
      <c r="R86" s="156"/>
      <c r="S86" s="156"/>
      <c r="T86" s="156"/>
      <c r="U86" s="156"/>
      <c r="V86" s="1"/>
      <c r="W86" s="121"/>
      <c r="X86" s="1"/>
      <c r="Y86" s="94"/>
      <c r="Z86" s="94"/>
      <c r="AA86" s="94"/>
      <c r="AB86" s="94"/>
      <c r="AC86" s="94"/>
      <c r="AD86" s="94"/>
    </row>
    <row r="87" spans="1:30" x14ac:dyDescent="0.25">
      <c r="A87" s="24"/>
      <c r="B87" s="121"/>
      <c r="C87" s="1"/>
      <c r="D87" s="121"/>
      <c r="E87" s="12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6"/>
      <c r="R87" s="156"/>
      <c r="S87" s="156"/>
      <c r="T87" s="156"/>
      <c r="U87" s="156"/>
      <c r="V87" s="1"/>
      <c r="W87" s="121"/>
      <c r="X87" s="1"/>
      <c r="Y87" s="94"/>
      <c r="Z87" s="94"/>
      <c r="AA87" s="94"/>
      <c r="AB87" s="94"/>
      <c r="AC87" s="94"/>
      <c r="AD87" s="94"/>
    </row>
    <row r="88" spans="1:30" x14ac:dyDescent="0.25">
      <c r="A88" s="24"/>
      <c r="B88" s="121"/>
      <c r="C88" s="1"/>
      <c r="D88" s="121"/>
      <c r="E88" s="12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56"/>
      <c r="R88" s="156"/>
      <c r="S88" s="156"/>
      <c r="T88" s="156"/>
      <c r="U88" s="156"/>
      <c r="V88" s="1"/>
      <c r="W88" s="121"/>
      <c r="X88" s="1"/>
      <c r="Y88" s="94"/>
      <c r="Z88" s="94"/>
      <c r="AA88" s="94"/>
      <c r="AB88" s="94"/>
      <c r="AC88" s="94"/>
      <c r="AD88" s="94"/>
    </row>
    <row r="89" spans="1:30" x14ac:dyDescent="0.25">
      <c r="A89" s="24"/>
      <c r="B89" s="121"/>
      <c r="C89" s="1"/>
      <c r="D89" s="121"/>
      <c r="E89" s="122"/>
      <c r="G89" s="1"/>
      <c r="H89" s="38"/>
      <c r="I89" s="1"/>
      <c r="J89" s="25"/>
      <c r="K89" s="25"/>
      <c r="L89" s="25"/>
      <c r="M89" s="1"/>
      <c r="N89" s="1"/>
      <c r="O89" s="1"/>
      <c r="P89" s="1"/>
      <c r="Q89" s="156"/>
      <c r="R89" s="156"/>
      <c r="S89" s="156"/>
      <c r="T89" s="156"/>
      <c r="U89" s="156"/>
      <c r="V89" s="1"/>
      <c r="W89" s="121"/>
      <c r="X89" s="1"/>
      <c r="Y89" s="94"/>
      <c r="Z89" s="94"/>
      <c r="AA89" s="94"/>
      <c r="AB89" s="94"/>
      <c r="AC89" s="94"/>
      <c r="AD89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2019-01-29T23:23:33Z</dcterms:modified>
</cp:coreProperties>
</file>