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2" i="1" l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K32" i="1"/>
  <c r="J32" i="1"/>
  <c r="I32" i="1"/>
  <c r="H32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O9" i="4" l="1"/>
  <c r="N9" i="4"/>
  <c r="M9" i="4"/>
  <c r="L9" i="4"/>
  <c r="K11" i="4"/>
  <c r="F11" i="4"/>
  <c r="K9" i="4"/>
  <c r="AS6" i="4"/>
  <c r="AQ6" i="4"/>
  <c r="AP6" i="4"/>
  <c r="AO6" i="4"/>
  <c r="AN6" i="4"/>
  <c r="AM6" i="4"/>
  <c r="AG6" i="4"/>
  <c r="AE6" i="4"/>
  <c r="I11" i="4" s="1"/>
  <c r="AD6" i="4"/>
  <c r="H11" i="4" s="1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G12" i="4" s="1"/>
  <c r="F6" i="4"/>
  <c r="F10" i="4" s="1"/>
  <c r="E6" i="4"/>
  <c r="E10" i="4" s="1"/>
  <c r="E12" i="4" s="1"/>
  <c r="K12" i="4" l="1"/>
  <c r="I12" i="4"/>
  <c r="O12" i="4" s="1"/>
  <c r="O10" i="4"/>
  <c r="M12" i="4"/>
  <c r="N10" i="4"/>
  <c r="M10" i="4"/>
  <c r="F12" i="4"/>
  <c r="L10" i="4"/>
  <c r="N12" i="4" l="1"/>
  <c r="L12" i="4"/>
  <c r="H10" i="3" l="1"/>
  <c r="P18" i="3"/>
  <c r="G18" i="3"/>
  <c r="O27" i="1" l="1"/>
</calcChain>
</file>

<file path=xl/sharedStrings.xml><?xml version="1.0" encoding="utf-8"?>
<sst xmlns="http://schemas.openxmlformats.org/spreadsheetml/2006/main" count="602" uniqueCount="316">
  <si>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</si>
  <si>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</si>
  <si>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</si>
  <si>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</si>
  <si>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</si>
  <si>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</si>
  <si>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</si>
  <si>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</si>
  <si>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</si>
  <si>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</si>
  <si>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</si>
  <si>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</si>
  <si>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</si>
  <si>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</si>
  <si>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</si>
  <si>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</si>
  <si>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</si>
  <si>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</si>
  <si>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</si>
  <si>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</si>
  <si>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</si>
  <si>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</si>
  <si>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</si>
  <si>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</si>
  <si>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</si>
  <si>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</si>
  <si>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</si>
  <si>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</si>
  <si>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</si>
  <si>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</si>
  <si>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</si>
  <si>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</si>
  <si>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</si>
  <si>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</si>
  <si>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</si>
  <si>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</si>
  <si>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</si>
  <si>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</si>
  <si>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</si>
  <si>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</si>
  <si>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</si>
  <si>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</si>
  <si>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</si>
  <si>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</si>
  <si>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</si>
  <si>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</si>
  <si>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</si>
  <si>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</si>
  <si>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</si>
  <si>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</si>
  <si>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</si>
  <si>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</si>
  <si>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</si>
  <si>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</si>
  <si>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</si>
  <si>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</si>
  <si>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</si>
  <si>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</si>
  <si>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</si>
  <si>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3.</t>
  </si>
  <si>
    <t>1/3</t>
  </si>
  <si>
    <t>B - POJAT</t>
  </si>
  <si>
    <t>A - POJAT</t>
  </si>
  <si>
    <t>4.</t>
  </si>
  <si>
    <t>6.</t>
  </si>
  <si>
    <t>7.</t>
  </si>
  <si>
    <t>jok</t>
  </si>
  <si>
    <t>8.</t>
  </si>
  <si>
    <t>11.</t>
  </si>
  <si>
    <t>0/0</t>
  </si>
  <si>
    <t>0/4</t>
  </si>
  <si>
    <t xml:space="preserve"> </t>
  </si>
  <si>
    <t>ykköspesis</t>
  </si>
  <si>
    <t xml:space="preserve">      Mitalit</t>
  </si>
  <si>
    <t>Toni Ranta</t>
  </si>
  <si>
    <t>MIEHET</t>
  </si>
  <si>
    <t>20.06. 2004  Hyvinkää</t>
  </si>
  <si>
    <t xml:space="preserve">  2-1  (5-1, 4-5, 1-0)</t>
  </si>
  <si>
    <t>Länsi</t>
  </si>
  <si>
    <t>KoU</t>
  </si>
  <si>
    <t>Pasi Virtanen</t>
  </si>
  <si>
    <t>Ikä ensimmäisessä ottelussa</t>
  </si>
  <si>
    <t>23 v  9 kk  14 pv</t>
  </si>
  <si>
    <t>C - POJAT</t>
  </si>
  <si>
    <t>26.07. 1994  Tampere</t>
  </si>
  <si>
    <t xml:space="preserve">  13-23</t>
  </si>
  <si>
    <t>Markku Lepola</t>
  </si>
  <si>
    <t>300</t>
  </si>
  <si>
    <t>02.08. 1995  Varkaus</t>
  </si>
  <si>
    <t xml:space="preserve">  1-1  (12-7, 1-5)</t>
  </si>
  <si>
    <t>II p</t>
  </si>
  <si>
    <t>Tarmo Papinaho</t>
  </si>
  <si>
    <t>700</t>
  </si>
  <si>
    <t>15.08. 1997  Hyvinkää</t>
  </si>
  <si>
    <t xml:space="preserve">  2-1  (2-8, 4-2, 1-0)</t>
  </si>
  <si>
    <t>Juhani Latikka</t>
  </si>
  <si>
    <t>1895</t>
  </si>
  <si>
    <t>03.07. 1999  Sotkamo</t>
  </si>
  <si>
    <t xml:space="preserve">  2-1  (1-4, 3-1, 3-2)</t>
  </si>
  <si>
    <t>PeTo</t>
  </si>
  <si>
    <t>3v</t>
  </si>
  <si>
    <t>Juha Liljeqvist</t>
  </si>
  <si>
    <t>2421</t>
  </si>
  <si>
    <t>05.08. 2000  Oulu</t>
  </si>
  <si>
    <t xml:space="preserve">  1-2  (3-2, 0-5, 1-2)</t>
  </si>
  <si>
    <t>s</t>
  </si>
  <si>
    <t>I p</t>
  </si>
  <si>
    <t>Yrjö-Pekka Hautamäki</t>
  </si>
  <si>
    <t>1900</t>
  </si>
  <si>
    <t>5/7</t>
  </si>
  <si>
    <t>2/2</t>
  </si>
  <si>
    <t>1/1</t>
  </si>
  <si>
    <t>2/7</t>
  </si>
  <si>
    <t>7/10</t>
  </si>
  <si>
    <t>9/17</t>
  </si>
  <si>
    <t>YKKÖSPESIS</t>
  </si>
  <si>
    <t>10.</t>
  </si>
  <si>
    <t>VäVi</t>
  </si>
  <si>
    <t>ViVe</t>
  </si>
  <si>
    <t>PeTo = Peräseinäjoen Toive  (1927)</t>
  </si>
  <si>
    <t>KoU = Koskenkorvan Urheilijat  (1945)</t>
  </si>
  <si>
    <t>ViVe = Vimpelin Veto  (1934)</t>
  </si>
  <si>
    <t>01.06. 1999  KoU - SMJ  1-2  (1-6, 6-4, 0-0, 1-2)</t>
  </si>
  <si>
    <t>11.07. 1999  AA - KoU  0-1  (2-5, 8-8)</t>
  </si>
  <si>
    <t>3.  ottelu</t>
  </si>
  <si>
    <t xml:space="preserve">  18 v   8 kk 26 pv</t>
  </si>
  <si>
    <t xml:space="preserve">  18 v 10 kk   5 pv</t>
  </si>
  <si>
    <t>2-3  Kiri</t>
  </si>
  <si>
    <t>0-3  KiPa</t>
  </si>
  <si>
    <t>1-3  KiPa</t>
  </si>
  <si>
    <t>3-2  KiPa</t>
  </si>
  <si>
    <t>1-3  SoJy</t>
  </si>
  <si>
    <t>0-2  Tahko</t>
  </si>
  <si>
    <t>4-1  PuPe</t>
  </si>
  <si>
    <t>2-4  KiPe</t>
  </si>
  <si>
    <t>2-1  PattU</t>
  </si>
  <si>
    <t>Jatkosarja  8.</t>
  </si>
  <si>
    <t>Jatkosarja  6.</t>
  </si>
  <si>
    <t>Jatkosarja  4.</t>
  </si>
  <si>
    <t>0-3  SoJy</t>
  </si>
  <si>
    <t>3-2  NJ (pist.)</t>
  </si>
  <si>
    <t>0-3  ViVe</t>
  </si>
  <si>
    <t>4-2  KoU</t>
  </si>
  <si>
    <t>0-3  KPL</t>
  </si>
  <si>
    <t>2-0  PattU</t>
  </si>
  <si>
    <t>3/4</t>
  </si>
  <si>
    <t>4/10</t>
  </si>
  <si>
    <t xml:space="preserve">      Runkosarja TOP-30</t>
  </si>
  <si>
    <t>19.</t>
  </si>
  <si>
    <t>28.</t>
  </si>
  <si>
    <t>26.</t>
  </si>
  <si>
    <t>20.</t>
  </si>
  <si>
    <t>Ylempi loppusarja TOP-10</t>
  </si>
  <si>
    <t>3/3</t>
  </si>
  <si>
    <t>2/4</t>
  </si>
  <si>
    <t>2/3</t>
  </si>
  <si>
    <t>0/2</t>
  </si>
  <si>
    <t>0/1</t>
  </si>
  <si>
    <t>2/6</t>
  </si>
  <si>
    <t>6.9.1980   Vaasa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</si>
  <si>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</si>
  <si>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</si>
  <si>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</si>
  <si>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</si>
  <si>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</si>
  <si>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</si>
  <si>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</si>
  <si>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</si>
  <si>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VäVi = Vähänkyrön Viesti  (1938)</t>
  </si>
  <si>
    <t>73.</t>
  </si>
  <si>
    <t>72.</t>
  </si>
  <si>
    <t>82.</t>
  </si>
  <si>
    <t>97.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</si>
  <si>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</si>
  <si>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</si>
  <si>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</si>
  <si>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</si>
  <si>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</si>
  <si>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</si>
  <si>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</si>
  <si>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>577.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</si>
  <si>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</si>
  <si>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</si>
  <si>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</si>
  <si>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</si>
  <si>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</si>
  <si>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</si>
  <si>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Lyöjätilasto</t>
  </si>
  <si>
    <t xml:space="preserve"> PLAY OFF,  KA / OTT</t>
  </si>
  <si>
    <t xml:space="preserve"> PLAY OFF, TASASATASET,  ka. / peli</t>
  </si>
  <si>
    <t xml:space="preserve"> 1979 - 2006</t>
  </si>
  <si>
    <t>119.</t>
  </si>
  <si>
    <t>129.</t>
  </si>
  <si>
    <t>108.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</si>
  <si>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</si>
  <si>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</si>
  <si>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</si>
  <si>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</si>
  <si>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</si>
  <si>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</si>
  <si>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</si>
  <si>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</si>
  <si>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</si>
  <si>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</si>
  <si>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</si>
  <si>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</si>
  <si>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</si>
  <si>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</si>
  <si>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</si>
  <si>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</si>
  <si>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</si>
  <si>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</si>
  <si>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123.   02.06. 2009  PuPe - ViVe  1-2</t>
  </si>
  <si>
    <t>228. ottelu</t>
  </si>
  <si>
    <t>238.   05.08. 2007  SMJ - KoU  0-2</t>
  </si>
  <si>
    <t>26 v 10 kk 30 pv</t>
  </si>
  <si>
    <t>1143.</t>
  </si>
  <si>
    <t>1061.</t>
  </si>
  <si>
    <t>892.</t>
  </si>
  <si>
    <t>872.</t>
  </si>
  <si>
    <t>738.</t>
  </si>
  <si>
    <t>669.</t>
  </si>
  <si>
    <t>679.</t>
  </si>
  <si>
    <t>632.</t>
  </si>
  <si>
    <t>605.</t>
  </si>
  <si>
    <t>592.</t>
  </si>
  <si>
    <t>1109.</t>
  </si>
  <si>
    <t>761.</t>
  </si>
  <si>
    <t>544.</t>
  </si>
  <si>
    <t>467.</t>
  </si>
  <si>
    <t>418.</t>
  </si>
  <si>
    <t>308.</t>
  </si>
  <si>
    <t>263.</t>
  </si>
  <si>
    <t>211.</t>
  </si>
  <si>
    <t>139.</t>
  </si>
  <si>
    <t>126.</t>
  </si>
  <si>
    <t>104.</t>
  </si>
  <si>
    <t>1161.</t>
  </si>
  <si>
    <t>909.</t>
  </si>
  <si>
    <t>705.</t>
  </si>
  <si>
    <t>645.</t>
  </si>
  <si>
    <t>551.</t>
  </si>
  <si>
    <t>449.</t>
  </si>
  <si>
    <t>407.</t>
  </si>
  <si>
    <t>364.</t>
  </si>
  <si>
    <t>292.</t>
  </si>
  <si>
    <t>269.</t>
  </si>
  <si>
    <t>247.</t>
  </si>
  <si>
    <t>225.</t>
  </si>
  <si>
    <t>1320.</t>
  </si>
  <si>
    <t>920.</t>
  </si>
  <si>
    <t>709.</t>
  </si>
  <si>
    <t>627.</t>
  </si>
  <si>
    <t>522.</t>
  </si>
  <si>
    <t>420.</t>
  </si>
  <si>
    <t>370.</t>
  </si>
  <si>
    <t>295.</t>
  </si>
  <si>
    <t>236.</t>
  </si>
  <si>
    <t>193.</t>
  </si>
  <si>
    <t>162.</t>
  </si>
  <si>
    <t>140.</t>
  </si>
  <si>
    <t>652.</t>
  </si>
  <si>
    <t>508.</t>
  </si>
  <si>
    <t>413.</t>
  </si>
  <si>
    <t>397.</t>
  </si>
  <si>
    <t>355.</t>
  </si>
  <si>
    <t>304.</t>
  </si>
  <si>
    <t>276.</t>
  </si>
  <si>
    <t>230.</t>
  </si>
  <si>
    <t>197.</t>
  </si>
  <si>
    <t>177.</t>
  </si>
  <si>
    <t>168.</t>
  </si>
  <si>
    <t>156.</t>
  </si>
  <si>
    <t>258.</t>
  </si>
  <si>
    <t>255.</t>
  </si>
  <si>
    <t>221.</t>
  </si>
  <si>
    <t>229.</t>
  </si>
  <si>
    <t>130.</t>
  </si>
  <si>
    <t>136.</t>
  </si>
  <si>
    <t>105.</t>
  </si>
  <si>
    <t>102.</t>
  </si>
  <si>
    <t>89.</t>
  </si>
  <si>
    <t>92.</t>
  </si>
  <si>
    <t>94.</t>
  </si>
  <si>
    <t>278.</t>
  </si>
  <si>
    <t>234.</t>
  </si>
  <si>
    <t>242.</t>
  </si>
  <si>
    <t>128.</t>
  </si>
  <si>
    <t>110.</t>
  </si>
  <si>
    <t>88.</t>
  </si>
  <si>
    <t>84.</t>
  </si>
  <si>
    <t>68.</t>
  </si>
  <si>
    <t>70.</t>
  </si>
  <si>
    <t>319.</t>
  </si>
  <si>
    <t>241.</t>
  </si>
  <si>
    <t>164.</t>
  </si>
  <si>
    <t>61.</t>
  </si>
  <si>
    <t>48.</t>
  </si>
  <si>
    <t>46.</t>
  </si>
  <si>
    <t>262.</t>
  </si>
  <si>
    <t>253.</t>
  </si>
  <si>
    <t>142.</t>
  </si>
  <si>
    <t>124.</t>
  </si>
  <si>
    <t>125.</t>
  </si>
  <si>
    <t>132.</t>
  </si>
  <si>
    <t>133.</t>
  </si>
  <si>
    <t>218.</t>
  </si>
  <si>
    <t>171.</t>
  </si>
  <si>
    <t>114.</t>
  </si>
  <si>
    <t>107.</t>
  </si>
  <si>
    <t>115.</t>
  </si>
  <si>
    <t>77.</t>
  </si>
  <si>
    <t>60.</t>
  </si>
  <si>
    <t>62.</t>
  </si>
  <si>
    <t xml:space="preserve"> KATSOJIA YLI 5000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</si>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</sst>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74</v>
      </c>
      <c r="C1" s="6"/>
      <c r="D1" s="81"/>
      <c r="E1" s="87" t="s">
        <v>159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147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152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2" t="s">
        <v>73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7">
        <v>1998</v>
      </c>
      <c r="C4" s="97" t="s">
        <v>116</v>
      </c>
      <c r="D4" s="100" t="s">
        <v>117</v>
      </c>
      <c r="E4" s="97"/>
      <c r="F4" s="98" t="s">
        <v>72</v>
      </c>
      <c r="G4" s="101"/>
      <c r="H4" s="61"/>
      <c r="I4" s="97"/>
      <c r="J4" s="97"/>
      <c r="K4" s="97"/>
      <c r="L4" s="97"/>
      <c r="M4" s="97"/>
      <c r="N4" s="148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97">
        <v>1999</v>
      </c>
      <c r="C5" s="97" t="s">
        <v>64</v>
      </c>
      <c r="D5" s="100" t="s">
        <v>99</v>
      </c>
      <c r="E5" s="97"/>
      <c r="F5" s="98" t="s">
        <v>72</v>
      </c>
      <c r="G5" s="101"/>
      <c r="H5" s="61"/>
      <c r="I5" s="97"/>
      <c r="J5" s="97"/>
      <c r="K5" s="97"/>
      <c r="L5" s="97"/>
      <c r="M5" s="97"/>
      <c r="N5" s="148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1999</v>
      </c>
      <c r="C6" s="25" t="s">
        <v>64</v>
      </c>
      <c r="D6" s="26" t="s">
        <v>79</v>
      </c>
      <c r="E6" s="25">
        <v>12</v>
      </c>
      <c r="F6" s="25">
        <v>1</v>
      </c>
      <c r="G6" s="25">
        <v>4</v>
      </c>
      <c r="H6" s="25">
        <v>7</v>
      </c>
      <c r="I6" s="25">
        <v>45</v>
      </c>
      <c r="J6" s="25">
        <v>22</v>
      </c>
      <c r="K6" s="25">
        <v>10</v>
      </c>
      <c r="L6" s="25">
        <v>8</v>
      </c>
      <c r="M6" s="25">
        <v>5</v>
      </c>
      <c r="N6" s="28">
        <v>0.48399999999999999</v>
      </c>
      <c r="O6" s="24"/>
      <c r="P6" s="18"/>
      <c r="Q6" s="18"/>
      <c r="R6" s="18"/>
      <c r="S6" s="18"/>
      <c r="T6" s="24"/>
      <c r="U6" s="25">
        <v>5</v>
      </c>
      <c r="V6" s="25">
        <v>0</v>
      </c>
      <c r="W6" s="25">
        <v>2</v>
      </c>
      <c r="X6" s="25">
        <v>3</v>
      </c>
      <c r="Y6" s="25">
        <v>19</v>
      </c>
      <c r="Z6" s="28">
        <v>0.45200000000000001</v>
      </c>
      <c r="AA6" s="24"/>
      <c r="AB6" s="18"/>
      <c r="AC6" s="18"/>
      <c r="AD6" s="18"/>
      <c r="AE6" s="18"/>
      <c r="AF6" s="24"/>
      <c r="AG6" s="76" t="s">
        <v>127</v>
      </c>
      <c r="AH6" s="76"/>
      <c r="AI6" s="76"/>
      <c r="AJ6" s="76"/>
      <c r="AK6" s="24"/>
      <c r="AL6" s="25"/>
      <c r="AM6" s="76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2000</v>
      </c>
      <c r="C7" s="25" t="s">
        <v>67</v>
      </c>
      <c r="D7" s="26" t="s">
        <v>79</v>
      </c>
      <c r="E7" s="25">
        <v>26</v>
      </c>
      <c r="F7" s="25">
        <v>0</v>
      </c>
      <c r="G7" s="25">
        <v>3</v>
      </c>
      <c r="H7" s="25">
        <v>18</v>
      </c>
      <c r="I7" s="25">
        <v>75</v>
      </c>
      <c r="J7" s="25">
        <v>44</v>
      </c>
      <c r="K7" s="25">
        <v>22</v>
      </c>
      <c r="L7" s="25">
        <v>6</v>
      </c>
      <c r="M7" s="25">
        <v>3</v>
      </c>
      <c r="N7" s="28">
        <v>0.36899999999999999</v>
      </c>
      <c r="O7" s="94"/>
      <c r="P7" s="18"/>
      <c r="Q7" s="18"/>
      <c r="R7" s="18"/>
      <c r="S7" s="18"/>
      <c r="T7" s="24"/>
      <c r="U7" s="25">
        <v>3</v>
      </c>
      <c r="V7" s="25">
        <v>0</v>
      </c>
      <c r="W7" s="25">
        <v>0</v>
      </c>
      <c r="X7" s="25">
        <v>1</v>
      </c>
      <c r="Y7" s="25">
        <v>6</v>
      </c>
      <c r="Z7" s="28">
        <v>0.375</v>
      </c>
      <c r="AA7" s="24"/>
      <c r="AB7" s="18"/>
      <c r="AC7" s="18"/>
      <c r="AD7" s="18"/>
      <c r="AE7" s="18"/>
      <c r="AF7" s="24"/>
      <c r="AG7" s="76" t="s">
        <v>128</v>
      </c>
      <c r="AH7" s="76"/>
      <c r="AI7" s="76"/>
      <c r="AJ7" s="76"/>
      <c r="AK7" s="24"/>
      <c r="AL7" s="25"/>
      <c r="AM7" s="76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2001</v>
      </c>
      <c r="C8" s="25" t="s">
        <v>64</v>
      </c>
      <c r="D8" s="26" t="s">
        <v>79</v>
      </c>
      <c r="E8" s="25">
        <v>28</v>
      </c>
      <c r="F8" s="25">
        <v>3</v>
      </c>
      <c r="G8" s="25">
        <v>4</v>
      </c>
      <c r="H8" s="25">
        <v>24</v>
      </c>
      <c r="I8" s="25">
        <v>88</v>
      </c>
      <c r="J8" s="25">
        <v>46</v>
      </c>
      <c r="K8" s="25">
        <v>22</v>
      </c>
      <c r="L8" s="25">
        <v>13</v>
      </c>
      <c r="M8" s="25">
        <v>7</v>
      </c>
      <c r="N8" s="28">
        <v>0.54700000000000004</v>
      </c>
      <c r="O8" s="94"/>
      <c r="P8" s="18"/>
      <c r="Q8" s="18"/>
      <c r="R8" s="18"/>
      <c r="S8" s="18"/>
      <c r="T8" s="24"/>
      <c r="U8" s="25">
        <v>4</v>
      </c>
      <c r="V8" s="25">
        <v>0</v>
      </c>
      <c r="W8" s="25">
        <v>1</v>
      </c>
      <c r="X8" s="25">
        <v>3</v>
      </c>
      <c r="Y8" s="25">
        <v>9</v>
      </c>
      <c r="Z8" s="28">
        <v>0.47399999999999998</v>
      </c>
      <c r="AA8" s="24"/>
      <c r="AB8" s="18"/>
      <c r="AC8" s="18"/>
      <c r="AD8" s="18"/>
      <c r="AE8" s="18"/>
      <c r="AF8" s="24"/>
      <c r="AG8" s="76" t="s">
        <v>129</v>
      </c>
      <c r="AH8" s="76"/>
      <c r="AI8" s="76"/>
      <c r="AJ8" s="76"/>
      <c r="AK8" s="24"/>
      <c r="AL8" s="25"/>
      <c r="AM8" s="76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2002</v>
      </c>
      <c r="C9" s="25" t="s">
        <v>63</v>
      </c>
      <c r="D9" s="26" t="s">
        <v>79</v>
      </c>
      <c r="E9" s="25">
        <v>15</v>
      </c>
      <c r="F9" s="25">
        <v>0</v>
      </c>
      <c r="G9" s="25">
        <v>2</v>
      </c>
      <c r="H9" s="25">
        <v>13</v>
      </c>
      <c r="I9" s="25">
        <v>33</v>
      </c>
      <c r="J9" s="25">
        <v>8</v>
      </c>
      <c r="K9" s="25">
        <v>17</v>
      </c>
      <c r="L9" s="25">
        <v>6</v>
      </c>
      <c r="M9" s="25">
        <v>2</v>
      </c>
      <c r="N9" s="28">
        <v>0.54100000000000004</v>
      </c>
      <c r="O9" s="94"/>
      <c r="P9" s="18"/>
      <c r="Q9" s="18"/>
      <c r="R9" s="18"/>
      <c r="S9" s="18"/>
      <c r="T9" s="24"/>
      <c r="U9" s="25">
        <v>10</v>
      </c>
      <c r="V9" s="25">
        <v>0</v>
      </c>
      <c r="W9" s="25">
        <v>0</v>
      </c>
      <c r="X9" s="25">
        <v>0</v>
      </c>
      <c r="Y9" s="25">
        <v>1</v>
      </c>
      <c r="Z9" s="28">
        <v>0.125</v>
      </c>
      <c r="AA9" s="24"/>
      <c r="AB9" s="18"/>
      <c r="AC9" s="18"/>
      <c r="AD9" s="18"/>
      <c r="AE9" s="18"/>
      <c r="AF9" s="24"/>
      <c r="AG9" s="76" t="s">
        <v>130</v>
      </c>
      <c r="AH9" s="76" t="s">
        <v>131</v>
      </c>
      <c r="AI9" s="76" t="s">
        <v>132</v>
      </c>
      <c r="AJ9" s="76"/>
      <c r="AK9" s="24"/>
      <c r="AL9" s="25"/>
      <c r="AM9" s="76"/>
      <c r="AN9" s="25">
        <v>1</v>
      </c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2003</v>
      </c>
      <c r="C10" s="25" t="s">
        <v>59</v>
      </c>
      <c r="D10" s="26" t="s">
        <v>79</v>
      </c>
      <c r="E10" s="25">
        <v>23</v>
      </c>
      <c r="F10" s="25">
        <v>0</v>
      </c>
      <c r="G10" s="25">
        <v>9</v>
      </c>
      <c r="H10" s="25">
        <v>11</v>
      </c>
      <c r="I10" s="25">
        <v>53</v>
      </c>
      <c r="J10" s="25">
        <v>9</v>
      </c>
      <c r="K10" s="25">
        <v>25</v>
      </c>
      <c r="L10" s="25">
        <v>10</v>
      </c>
      <c r="M10" s="25">
        <v>9</v>
      </c>
      <c r="N10" s="28">
        <v>0.52</v>
      </c>
      <c r="O10" s="94"/>
      <c r="P10" s="18"/>
      <c r="Q10" s="18"/>
      <c r="R10" s="18"/>
      <c r="S10" s="18"/>
      <c r="T10" s="24"/>
      <c r="U10" s="25">
        <v>14</v>
      </c>
      <c r="V10" s="25">
        <v>1</v>
      </c>
      <c r="W10" s="25">
        <v>8</v>
      </c>
      <c r="X10" s="25">
        <v>9</v>
      </c>
      <c r="Y10" s="25">
        <v>64</v>
      </c>
      <c r="Z10" s="28">
        <v>0.71099999999999997</v>
      </c>
      <c r="AA10" s="24"/>
      <c r="AB10" s="18"/>
      <c r="AC10" s="18"/>
      <c r="AD10" s="18"/>
      <c r="AE10" s="18" t="s">
        <v>64</v>
      </c>
      <c r="AF10" s="24"/>
      <c r="AG10" s="76" t="s">
        <v>133</v>
      </c>
      <c r="AH10" s="76" t="s">
        <v>134</v>
      </c>
      <c r="AI10" s="76" t="s">
        <v>135</v>
      </c>
      <c r="AJ10" s="76"/>
      <c r="AK10" s="24"/>
      <c r="AL10" s="25"/>
      <c r="AM10" s="76"/>
      <c r="AN10" s="25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2004</v>
      </c>
      <c r="C11" s="25" t="s">
        <v>67</v>
      </c>
      <c r="D11" s="26" t="s">
        <v>79</v>
      </c>
      <c r="E11" s="25">
        <v>28</v>
      </c>
      <c r="F11" s="25">
        <v>2</v>
      </c>
      <c r="G11" s="25">
        <v>5</v>
      </c>
      <c r="H11" s="25">
        <v>26</v>
      </c>
      <c r="I11" s="25">
        <v>94</v>
      </c>
      <c r="J11" s="25">
        <v>48</v>
      </c>
      <c r="K11" s="25">
        <v>25</v>
      </c>
      <c r="L11" s="25">
        <v>14</v>
      </c>
      <c r="M11" s="25">
        <v>7</v>
      </c>
      <c r="N11" s="28">
        <v>0.51100000000000001</v>
      </c>
      <c r="O11" s="94"/>
      <c r="P11" s="18"/>
      <c r="Q11" s="18" t="s">
        <v>148</v>
      </c>
      <c r="R11" s="18"/>
      <c r="S11" s="18"/>
      <c r="T11" s="24"/>
      <c r="U11" s="25">
        <v>7</v>
      </c>
      <c r="V11" s="25">
        <v>1</v>
      </c>
      <c r="W11" s="25">
        <v>2</v>
      </c>
      <c r="X11" s="25">
        <v>3</v>
      </c>
      <c r="Y11" s="25">
        <v>22</v>
      </c>
      <c r="Z11" s="28">
        <v>0.48899999999999999</v>
      </c>
      <c r="AA11" s="24"/>
      <c r="AB11" s="18"/>
      <c r="AC11" s="18"/>
      <c r="AD11" s="18"/>
      <c r="AE11" s="18"/>
      <c r="AF11" s="24"/>
      <c r="AG11" s="76" t="s">
        <v>136</v>
      </c>
      <c r="AH11" s="76"/>
      <c r="AI11" s="76"/>
      <c r="AJ11" s="76"/>
      <c r="AK11" s="24"/>
      <c r="AL11" s="25">
        <v>1</v>
      </c>
      <c r="AM11" s="76"/>
      <c r="AN11" s="25">
        <v>1</v>
      </c>
      <c r="AO11" s="27"/>
      <c r="AP11" s="29"/>
      <c r="AQ11" s="25" t="s">
        <v>71</v>
      </c>
      <c r="AR11" s="39"/>
    </row>
    <row r="12" spans="1:44" s="4" customFormat="1" ht="15" customHeight="1" x14ac:dyDescent="0.25">
      <c r="A12" s="2"/>
      <c r="B12" s="25">
        <v>2005</v>
      </c>
      <c r="C12" s="25" t="s">
        <v>68</v>
      </c>
      <c r="D12" s="26" t="s">
        <v>79</v>
      </c>
      <c r="E12" s="25">
        <v>15</v>
      </c>
      <c r="F12" s="25">
        <v>0</v>
      </c>
      <c r="G12" s="25">
        <v>0</v>
      </c>
      <c r="H12" s="25">
        <v>19</v>
      </c>
      <c r="I12" s="25">
        <v>64</v>
      </c>
      <c r="J12" s="25">
        <v>16</v>
      </c>
      <c r="K12" s="25">
        <v>46</v>
      </c>
      <c r="L12" s="25">
        <v>2</v>
      </c>
      <c r="M12" s="25">
        <v>0</v>
      </c>
      <c r="N12" s="28">
        <v>0.64</v>
      </c>
      <c r="O12" s="94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76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2006</v>
      </c>
      <c r="C13" s="25" t="s">
        <v>64</v>
      </c>
      <c r="D13" s="26" t="s">
        <v>79</v>
      </c>
      <c r="E13" s="25">
        <v>27</v>
      </c>
      <c r="F13" s="25">
        <v>1</v>
      </c>
      <c r="G13" s="25">
        <v>5</v>
      </c>
      <c r="H13" s="25">
        <v>21</v>
      </c>
      <c r="I13" s="25">
        <v>107</v>
      </c>
      <c r="J13" s="25">
        <v>28</v>
      </c>
      <c r="K13" s="25">
        <v>68</v>
      </c>
      <c r="L13" s="25">
        <v>5</v>
      </c>
      <c r="M13" s="25">
        <v>6</v>
      </c>
      <c r="N13" s="28">
        <v>0.55700000000000005</v>
      </c>
      <c r="O13" s="94"/>
      <c r="P13" s="18"/>
      <c r="Q13" s="18" t="s">
        <v>149</v>
      </c>
      <c r="R13" s="18"/>
      <c r="S13" s="18"/>
      <c r="T13" s="24"/>
      <c r="U13" s="25">
        <v>7</v>
      </c>
      <c r="V13" s="25">
        <v>1</v>
      </c>
      <c r="W13" s="25">
        <v>1</v>
      </c>
      <c r="X13" s="25">
        <v>12</v>
      </c>
      <c r="Y13" s="25">
        <v>30</v>
      </c>
      <c r="Z13" s="28">
        <v>0.56599999999999995</v>
      </c>
      <c r="AA13" s="24"/>
      <c r="AB13" s="18"/>
      <c r="AC13" s="18"/>
      <c r="AD13" s="18"/>
      <c r="AE13" s="18"/>
      <c r="AF13" s="24"/>
      <c r="AG13" s="76" t="s">
        <v>137</v>
      </c>
      <c r="AH13" s="76"/>
      <c r="AI13" s="76"/>
      <c r="AJ13" s="76"/>
      <c r="AK13" s="24"/>
      <c r="AL13" s="25"/>
      <c r="AM13" s="76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2007</v>
      </c>
      <c r="C14" s="25" t="s">
        <v>59</v>
      </c>
      <c r="D14" s="26" t="s">
        <v>79</v>
      </c>
      <c r="E14" s="25">
        <v>26</v>
      </c>
      <c r="F14" s="25">
        <v>2</v>
      </c>
      <c r="G14" s="25">
        <v>1</v>
      </c>
      <c r="H14" s="25">
        <v>41</v>
      </c>
      <c r="I14" s="25">
        <v>130</v>
      </c>
      <c r="J14" s="25">
        <v>22</v>
      </c>
      <c r="K14" s="25">
        <v>99</v>
      </c>
      <c r="L14" s="25">
        <v>6</v>
      </c>
      <c r="M14" s="25">
        <v>3</v>
      </c>
      <c r="N14" s="28">
        <v>0.58299999999999996</v>
      </c>
      <c r="O14" s="94"/>
      <c r="P14" s="18"/>
      <c r="Q14" s="18" t="s">
        <v>67</v>
      </c>
      <c r="R14" s="18" t="s">
        <v>150</v>
      </c>
      <c r="S14" s="18" t="s">
        <v>151</v>
      </c>
      <c r="T14" s="24"/>
      <c r="U14" s="25">
        <v>12</v>
      </c>
      <c r="V14" s="25">
        <v>0</v>
      </c>
      <c r="W14" s="25">
        <v>1</v>
      </c>
      <c r="X14" s="25">
        <v>4</v>
      </c>
      <c r="Y14" s="25">
        <v>40</v>
      </c>
      <c r="Z14" s="28">
        <v>0.52600000000000002</v>
      </c>
      <c r="AA14" s="24"/>
      <c r="AB14" s="18"/>
      <c r="AC14" s="18"/>
      <c r="AD14" s="18"/>
      <c r="AE14" s="18"/>
      <c r="AF14" s="24"/>
      <c r="AG14" s="76" t="s">
        <v>138</v>
      </c>
      <c r="AH14" s="76" t="s">
        <v>139</v>
      </c>
      <c r="AI14" s="76" t="s">
        <v>140</v>
      </c>
      <c r="AJ14" s="76"/>
      <c r="AK14" s="24"/>
      <c r="AL14" s="25"/>
      <c r="AM14" s="76"/>
      <c r="AN14" s="25"/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2008</v>
      </c>
      <c r="C15" s="25" t="s">
        <v>67</v>
      </c>
      <c r="D15" s="26" t="s">
        <v>118</v>
      </c>
      <c r="E15" s="25">
        <v>23</v>
      </c>
      <c r="F15" s="25">
        <v>0</v>
      </c>
      <c r="G15" s="25">
        <v>1</v>
      </c>
      <c r="H15" s="25">
        <v>18</v>
      </c>
      <c r="I15" s="25">
        <v>86</v>
      </c>
      <c r="J15" s="25">
        <v>16</v>
      </c>
      <c r="K15" s="25">
        <v>66</v>
      </c>
      <c r="L15" s="25">
        <v>3</v>
      </c>
      <c r="M15" s="25">
        <v>1</v>
      </c>
      <c r="N15" s="28">
        <v>0.54400000000000004</v>
      </c>
      <c r="O15" s="94"/>
      <c r="P15" s="18"/>
      <c r="Q15" s="18" t="s">
        <v>149</v>
      </c>
      <c r="R15" s="18"/>
      <c r="S15" s="18"/>
      <c r="T15" s="24"/>
      <c r="U15" s="25">
        <v>7</v>
      </c>
      <c r="V15" s="25">
        <v>0</v>
      </c>
      <c r="W15" s="25">
        <v>0</v>
      </c>
      <c r="X15" s="25">
        <v>5</v>
      </c>
      <c r="Y15" s="25">
        <v>24</v>
      </c>
      <c r="Z15" s="28">
        <v>0.53300000000000003</v>
      </c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2009</v>
      </c>
      <c r="C16" s="25" t="s">
        <v>59</v>
      </c>
      <c r="D16" s="26" t="s">
        <v>118</v>
      </c>
      <c r="E16" s="25">
        <v>24</v>
      </c>
      <c r="F16" s="25">
        <v>0</v>
      </c>
      <c r="G16" s="27">
        <v>2</v>
      </c>
      <c r="H16" s="25">
        <v>17</v>
      </c>
      <c r="I16" s="25">
        <v>50</v>
      </c>
      <c r="J16" s="25">
        <v>23</v>
      </c>
      <c r="K16" s="25">
        <v>7</v>
      </c>
      <c r="L16" s="25">
        <v>18</v>
      </c>
      <c r="M16" s="25">
        <v>2</v>
      </c>
      <c r="N16" s="28">
        <v>0.51</v>
      </c>
      <c r="O16" s="94"/>
      <c r="P16" s="18"/>
      <c r="Q16" s="18"/>
      <c r="R16" s="18"/>
      <c r="S16" s="18"/>
      <c r="T16" s="24"/>
      <c r="U16" s="25">
        <v>10</v>
      </c>
      <c r="V16" s="25">
        <v>0</v>
      </c>
      <c r="W16" s="27">
        <v>0</v>
      </c>
      <c r="X16" s="25">
        <v>2</v>
      </c>
      <c r="Y16" s="25">
        <v>31</v>
      </c>
      <c r="Z16" s="28">
        <v>0.50800000000000001</v>
      </c>
      <c r="AA16" s="24"/>
      <c r="AB16" s="18"/>
      <c r="AC16" s="18"/>
      <c r="AD16" s="18"/>
      <c r="AE16" s="18"/>
      <c r="AF16" s="24"/>
      <c r="AG16" s="76" t="s">
        <v>142</v>
      </c>
      <c r="AH16" s="76" t="s">
        <v>143</v>
      </c>
      <c r="AI16" s="76" t="s">
        <v>144</v>
      </c>
      <c r="AJ16" s="76"/>
      <c r="AK16" s="24"/>
      <c r="AL16" s="25"/>
      <c r="AM16" s="76"/>
      <c r="AN16" s="27"/>
      <c r="AO16" s="27"/>
      <c r="AP16" s="29"/>
      <c r="AQ16" s="25">
        <v>1</v>
      </c>
      <c r="AR16" s="39"/>
    </row>
    <row r="17" spans="1:45" s="4" customFormat="1" ht="15" customHeight="1" x14ac:dyDescent="0.25">
      <c r="A17" s="2"/>
      <c r="B17" s="25">
        <v>2010</v>
      </c>
      <c r="C17" s="25" t="s">
        <v>65</v>
      </c>
      <c r="D17" s="26" t="s">
        <v>79</v>
      </c>
      <c r="E17" s="25">
        <v>20</v>
      </c>
      <c r="F17" s="95">
        <v>1</v>
      </c>
      <c r="G17" s="95">
        <v>2</v>
      </c>
      <c r="H17" s="95">
        <v>14</v>
      </c>
      <c r="I17" s="95">
        <v>60</v>
      </c>
      <c r="J17" s="25">
        <v>12</v>
      </c>
      <c r="K17" s="25">
        <v>30</v>
      </c>
      <c r="L17" s="25">
        <v>15</v>
      </c>
      <c r="M17" s="25">
        <v>3</v>
      </c>
      <c r="N17" s="28">
        <v>0.441</v>
      </c>
      <c r="O17" s="94"/>
      <c r="P17" s="18"/>
      <c r="Q17" s="18"/>
      <c r="R17" s="18"/>
      <c r="S17" s="18"/>
      <c r="T17" s="24"/>
      <c r="U17" s="25">
        <v>3</v>
      </c>
      <c r="V17" s="25">
        <v>0</v>
      </c>
      <c r="W17" s="25">
        <v>0</v>
      </c>
      <c r="X17" s="25">
        <v>0</v>
      </c>
      <c r="Y17" s="25">
        <v>3</v>
      </c>
      <c r="Z17" s="28">
        <v>0.214</v>
      </c>
      <c r="AA17" s="24"/>
      <c r="AB17" s="18"/>
      <c r="AC17" s="18"/>
      <c r="AD17" s="18"/>
      <c r="AE17" s="18"/>
      <c r="AF17" s="24"/>
      <c r="AG17" s="76" t="s">
        <v>141</v>
      </c>
      <c r="AH17" s="76"/>
      <c r="AI17" s="76"/>
      <c r="AJ17" s="76"/>
      <c r="AK17" s="24"/>
      <c r="AL17" s="25"/>
      <c r="AM17" s="76"/>
      <c r="AN17" s="27"/>
      <c r="AO17" s="27"/>
      <c r="AP17" s="29"/>
      <c r="AQ17" s="25"/>
      <c r="AR17" s="39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v>267</v>
      </c>
      <c r="F18" s="18">
        <v>10</v>
      </c>
      <c r="G18" s="18">
        <v>38</v>
      </c>
      <c r="H18" s="18">
        <v>229</v>
      </c>
      <c r="I18" s="18">
        <v>885</v>
      </c>
      <c r="J18" s="18">
        <v>294</v>
      </c>
      <c r="K18" s="18">
        <v>437</v>
      </c>
      <c r="L18" s="18">
        <v>106</v>
      </c>
      <c r="M18" s="18">
        <v>48</v>
      </c>
      <c r="N18" s="33">
        <v>0.51700000000000002</v>
      </c>
      <c r="O18" s="78"/>
      <c r="P18" s="66" t="s">
        <v>47</v>
      </c>
      <c r="Q18" s="66" t="s">
        <v>47</v>
      </c>
      <c r="R18" s="66" t="s">
        <v>47</v>
      </c>
      <c r="S18" s="66" t="s">
        <v>47</v>
      </c>
      <c r="T18" s="30"/>
      <c r="U18" s="18">
        <v>82</v>
      </c>
      <c r="V18" s="18">
        <v>3</v>
      </c>
      <c r="W18" s="18">
        <v>15</v>
      </c>
      <c r="X18" s="18">
        <v>42</v>
      </c>
      <c r="Y18" s="18">
        <v>249</v>
      </c>
      <c r="Z18" s="33">
        <v>0.53100000000000003</v>
      </c>
      <c r="AA18" s="78"/>
      <c r="AB18" s="66" t="s">
        <v>47</v>
      </c>
      <c r="AC18" s="66" t="s">
        <v>47</v>
      </c>
      <c r="AD18" s="66" t="s">
        <v>47</v>
      </c>
      <c r="AE18" s="66" t="s">
        <v>47</v>
      </c>
      <c r="AF18" s="24"/>
      <c r="AG18" s="66" t="s">
        <v>146</v>
      </c>
      <c r="AH18" s="66" t="s">
        <v>70</v>
      </c>
      <c r="AI18" s="66" t="s">
        <v>145</v>
      </c>
      <c r="AJ18" s="66" t="s">
        <v>69</v>
      </c>
      <c r="AK18" s="24"/>
      <c r="AL18" s="18">
        <v>1</v>
      </c>
      <c r="AM18" s="18">
        <v>0</v>
      </c>
      <c r="AN18" s="18">
        <v>2</v>
      </c>
      <c r="AO18" s="18">
        <v>0</v>
      </c>
      <c r="AP18" s="18">
        <v>0</v>
      </c>
      <c r="AQ18" s="18">
        <v>3</v>
      </c>
      <c r="AR18" s="39"/>
    </row>
    <row r="19" spans="1:45" s="4" customFormat="1" ht="15" customHeight="1" x14ac:dyDescent="0.25">
      <c r="A19" s="1"/>
      <c r="B19" s="16" t="s">
        <v>173</v>
      </c>
      <c r="C19" s="17"/>
      <c r="D19" s="15"/>
      <c r="E19" s="17"/>
      <c r="F19" s="14"/>
      <c r="G19" s="14"/>
      <c r="H19" s="14"/>
      <c r="I19" s="14"/>
      <c r="J19" s="14"/>
      <c r="K19" s="14"/>
      <c r="L19" s="14"/>
      <c r="M19" s="14"/>
      <c r="N19" s="69"/>
      <c r="O19" s="24"/>
      <c r="P19" s="22"/>
      <c r="Q19" s="20"/>
      <c r="R19" s="70"/>
      <c r="S19" s="71"/>
      <c r="T19" s="24"/>
      <c r="U19" s="17" t="s">
        <v>169</v>
      </c>
      <c r="V19" s="14" t="s">
        <v>170</v>
      </c>
      <c r="W19" s="14"/>
      <c r="X19" s="14" t="s">
        <v>171</v>
      </c>
      <c r="Y19" s="14" t="s">
        <v>172</v>
      </c>
      <c r="Z19" s="15"/>
      <c r="AA19" s="24"/>
      <c r="AB19" s="72"/>
      <c r="AC19" s="73"/>
      <c r="AD19" s="70"/>
      <c r="AE19" s="71"/>
      <c r="AF19" s="24"/>
      <c r="AG19" s="74">
        <v>0.4</v>
      </c>
      <c r="AH19" s="75">
        <v>0</v>
      </c>
      <c r="AI19" s="75">
        <v>0.75</v>
      </c>
      <c r="AJ19" s="149">
        <v>0</v>
      </c>
      <c r="AK19" s="24"/>
      <c r="AL19" s="17"/>
      <c r="AM19" s="14"/>
      <c r="AN19" s="14"/>
      <c r="AO19" s="14"/>
      <c r="AP19" s="14"/>
      <c r="AQ19" s="15"/>
      <c r="AR19" s="39"/>
    </row>
    <row r="20" spans="1:45" ht="15" customHeight="1" x14ac:dyDescent="0.25">
      <c r="A20" s="2"/>
      <c r="B20" s="26" t="s">
        <v>2</v>
      </c>
      <c r="C20" s="29"/>
      <c r="D20" s="34">
        <v>735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8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5">
      <c r="A22" s="2"/>
      <c r="B22" s="22" t="s">
        <v>24</v>
      </c>
      <c r="C22" s="40"/>
      <c r="D22" s="40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1" t="s">
        <v>29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42"/>
      <c r="AC22" s="42"/>
      <c r="AD22" s="12"/>
      <c r="AE22" s="43"/>
      <c r="AF22" s="24"/>
      <c r="AG22" s="41" t="s">
        <v>314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43"/>
      <c r="AR22" s="39"/>
    </row>
    <row r="23" spans="1:45" ht="15" customHeight="1" x14ac:dyDescent="0.25">
      <c r="A23" s="2"/>
      <c r="B23" s="41" t="s">
        <v>12</v>
      </c>
      <c r="C23" s="12"/>
      <c r="D23" s="43"/>
      <c r="E23" s="25">
        <v>267</v>
      </c>
      <c r="F23" s="25">
        <v>10</v>
      </c>
      <c r="G23" s="25">
        <v>38</v>
      </c>
      <c r="H23" s="25">
        <v>229</v>
      </c>
      <c r="I23" s="25">
        <v>885</v>
      </c>
      <c r="J23" s="35"/>
      <c r="K23" s="44">
        <v>0.1797752808988764</v>
      </c>
      <c r="L23" s="44">
        <v>0.85767790262172283</v>
      </c>
      <c r="M23" s="44">
        <v>3.3146067415730336</v>
      </c>
      <c r="N23" s="32">
        <v>0.51700000000000002</v>
      </c>
      <c r="O23" s="24"/>
      <c r="P23" s="159" t="s">
        <v>9</v>
      </c>
      <c r="Q23" s="173"/>
      <c r="R23" s="160" t="s">
        <v>122</v>
      </c>
      <c r="S23" s="160"/>
      <c r="T23" s="160"/>
      <c r="U23" s="160"/>
      <c r="V23" s="160"/>
      <c r="W23" s="160"/>
      <c r="X23" s="160"/>
      <c r="Y23" s="174"/>
      <c r="Z23" s="174"/>
      <c r="AA23" s="174" t="s">
        <v>56</v>
      </c>
      <c r="AB23" s="160"/>
      <c r="AC23" s="175" t="s">
        <v>125</v>
      </c>
      <c r="AD23" s="176"/>
      <c r="AE23" s="161"/>
      <c r="AF23" s="24"/>
      <c r="AG23" s="200">
        <v>5076</v>
      </c>
      <c r="AH23" s="189" t="s">
        <v>315</v>
      </c>
      <c r="AI23" s="174"/>
      <c r="AJ23" s="160"/>
      <c r="AK23" s="160"/>
      <c r="AL23" s="160"/>
      <c r="AM23" s="174"/>
      <c r="AN23" s="160"/>
      <c r="AO23" s="160"/>
      <c r="AP23" s="160"/>
      <c r="AQ23" s="161"/>
      <c r="AR23" s="39"/>
    </row>
    <row r="24" spans="1:45" ht="15" customHeight="1" x14ac:dyDescent="0.25">
      <c r="A24" s="2"/>
      <c r="B24" s="45" t="s">
        <v>14</v>
      </c>
      <c r="C24" s="46"/>
      <c r="D24" s="47"/>
      <c r="E24" s="25">
        <v>82</v>
      </c>
      <c r="F24" s="25">
        <v>3</v>
      </c>
      <c r="G24" s="25">
        <v>15</v>
      </c>
      <c r="H24" s="25">
        <v>42</v>
      </c>
      <c r="I24" s="25">
        <v>249</v>
      </c>
      <c r="J24" s="35"/>
      <c r="K24" s="44">
        <v>0.21951219512195122</v>
      </c>
      <c r="L24" s="44">
        <v>0.51219512195121952</v>
      </c>
      <c r="M24" s="44">
        <v>3.0365853658536586</v>
      </c>
      <c r="N24" s="32">
        <v>0.53100000000000003</v>
      </c>
      <c r="O24" s="24"/>
      <c r="P24" s="177" t="s">
        <v>50</v>
      </c>
      <c r="Q24" s="178"/>
      <c r="R24" s="179" t="s">
        <v>123</v>
      </c>
      <c r="S24" s="179"/>
      <c r="T24" s="179"/>
      <c r="U24" s="179"/>
      <c r="V24" s="179"/>
      <c r="W24" s="179"/>
      <c r="X24" s="179"/>
      <c r="Y24" s="180"/>
      <c r="Z24" s="180"/>
      <c r="AA24" s="180" t="s">
        <v>124</v>
      </c>
      <c r="AB24" s="179"/>
      <c r="AC24" s="181" t="s">
        <v>126</v>
      </c>
      <c r="AD24" s="78"/>
      <c r="AE24" s="182"/>
      <c r="AF24" s="24"/>
      <c r="AG24" s="200"/>
      <c r="AH24" s="190"/>
      <c r="AI24" s="180"/>
      <c r="AJ24" s="179"/>
      <c r="AK24" s="179"/>
      <c r="AL24" s="179"/>
      <c r="AM24" s="180"/>
      <c r="AN24" s="179"/>
      <c r="AO24" s="179"/>
      <c r="AP24" s="179"/>
      <c r="AQ24" s="182"/>
      <c r="AR24" s="39"/>
    </row>
    <row r="25" spans="1:45" ht="15" customHeight="1" x14ac:dyDescent="0.25">
      <c r="A25" s="2"/>
      <c r="B25" s="48" t="s">
        <v>15</v>
      </c>
      <c r="C25" s="49"/>
      <c r="D25" s="50"/>
      <c r="E25" s="31">
        <v>7</v>
      </c>
      <c r="F25" s="31">
        <v>0</v>
      </c>
      <c r="G25" s="31">
        <v>2</v>
      </c>
      <c r="H25" s="31">
        <v>2</v>
      </c>
      <c r="I25" s="31">
        <v>13</v>
      </c>
      <c r="J25" s="35"/>
      <c r="K25" s="51">
        <v>0.2857142857142857</v>
      </c>
      <c r="L25" s="51">
        <v>0.2857142857142857</v>
      </c>
      <c r="M25" s="51">
        <v>1.8571428571428572</v>
      </c>
      <c r="N25" s="52">
        <v>0.54200000000000004</v>
      </c>
      <c r="O25" s="24"/>
      <c r="P25" s="177" t="s">
        <v>51</v>
      </c>
      <c r="Q25" s="178"/>
      <c r="R25" s="179" t="s">
        <v>123</v>
      </c>
      <c r="S25" s="179"/>
      <c r="T25" s="179"/>
      <c r="U25" s="179"/>
      <c r="V25" s="179"/>
      <c r="W25" s="179"/>
      <c r="X25" s="179"/>
      <c r="Y25" s="180"/>
      <c r="Z25" s="180"/>
      <c r="AA25" s="180" t="s">
        <v>124</v>
      </c>
      <c r="AB25" s="179"/>
      <c r="AC25" s="181" t="s">
        <v>126</v>
      </c>
      <c r="AD25" s="78"/>
      <c r="AE25" s="182"/>
      <c r="AF25" s="24"/>
      <c r="AG25" s="191"/>
      <c r="AH25" s="190"/>
      <c r="AI25" s="180"/>
      <c r="AJ25" s="179"/>
      <c r="AK25" s="179"/>
      <c r="AL25" s="179"/>
      <c r="AM25" s="180"/>
      <c r="AN25" s="179"/>
      <c r="AO25" s="179"/>
      <c r="AP25" s="179"/>
      <c r="AQ25" s="182"/>
      <c r="AR25" s="39"/>
    </row>
    <row r="26" spans="1:45" ht="15" customHeight="1" x14ac:dyDescent="0.25">
      <c r="A26" s="2"/>
      <c r="B26" s="53" t="s">
        <v>25</v>
      </c>
      <c r="C26" s="54"/>
      <c r="D26" s="55"/>
      <c r="E26" s="18">
        <v>356</v>
      </c>
      <c r="F26" s="18">
        <v>13</v>
      </c>
      <c r="G26" s="18">
        <v>55</v>
      </c>
      <c r="H26" s="18">
        <v>273</v>
      </c>
      <c r="I26" s="18">
        <v>1147</v>
      </c>
      <c r="J26" s="35"/>
      <c r="K26" s="56">
        <v>0.19101123595505617</v>
      </c>
      <c r="L26" s="56">
        <v>0.7668539325842697</v>
      </c>
      <c r="M26" s="56">
        <v>3.2219101123595504</v>
      </c>
      <c r="N26" s="33">
        <v>0.52</v>
      </c>
      <c r="O26" s="24"/>
      <c r="P26" s="183" t="s">
        <v>10</v>
      </c>
      <c r="Q26" s="184"/>
      <c r="R26" s="185" t="s">
        <v>123</v>
      </c>
      <c r="S26" s="185"/>
      <c r="T26" s="185"/>
      <c r="U26" s="185"/>
      <c r="V26" s="185"/>
      <c r="W26" s="185"/>
      <c r="X26" s="185"/>
      <c r="Y26" s="186"/>
      <c r="Z26" s="186"/>
      <c r="AA26" s="186" t="s">
        <v>124</v>
      </c>
      <c r="AB26" s="185"/>
      <c r="AC26" s="105" t="s">
        <v>126</v>
      </c>
      <c r="AD26" s="187"/>
      <c r="AE26" s="188"/>
      <c r="AF26" s="24"/>
      <c r="AG26" s="103"/>
      <c r="AH26" s="192"/>
      <c r="AI26" s="186"/>
      <c r="AJ26" s="185"/>
      <c r="AK26" s="185"/>
      <c r="AL26" s="185"/>
      <c r="AM26" s="186"/>
      <c r="AN26" s="185"/>
      <c r="AO26" s="185"/>
      <c r="AP26" s="185"/>
      <c r="AQ26" s="188"/>
      <c r="AR26" s="39"/>
    </row>
    <row r="27" spans="1:45" ht="15" customHeight="1" x14ac:dyDescent="0.25">
      <c r="A27" s="2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>
        <f>SUM(O24:O26)</f>
        <v>0</v>
      </c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">
      <c r="A28" s="2"/>
      <c r="B28" s="35" t="s">
        <v>58</v>
      </c>
      <c r="C28" s="35"/>
      <c r="D28" s="58" t="s">
        <v>168</v>
      </c>
      <c r="E28" s="35"/>
      <c r="F28" s="35"/>
      <c r="G28" s="35"/>
      <c r="H28" s="35"/>
      <c r="I28" s="35"/>
      <c r="J28" s="35"/>
      <c r="K28" s="35" t="s">
        <v>119</v>
      </c>
      <c r="L28" s="35"/>
      <c r="M28" s="35"/>
      <c r="N28" s="36"/>
      <c r="O28" s="35"/>
      <c r="P28" s="35"/>
      <c r="Q28" s="35"/>
      <c r="R28" s="35"/>
      <c r="S28" s="35" t="s">
        <v>120</v>
      </c>
      <c r="T28" s="35"/>
      <c r="U28" s="35"/>
      <c r="V28" s="35"/>
      <c r="W28" s="35"/>
      <c r="X28" s="35"/>
      <c r="Y28" s="35"/>
      <c r="Z28" s="35"/>
      <c r="AA28" s="35"/>
      <c r="AB28" s="35" t="s">
        <v>121</v>
      </c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4.25" x14ac:dyDescent="0.2">
      <c r="A30" s="2"/>
      <c r="B30" s="193" t="s">
        <v>174</v>
      </c>
      <c r="C30" s="194"/>
      <c r="D30" s="194"/>
      <c r="E30" s="194"/>
      <c r="F30" s="194" t="s">
        <v>175</v>
      </c>
      <c r="G30" s="194" t="s">
        <v>3</v>
      </c>
      <c r="H30" s="194" t="s">
        <v>5</v>
      </c>
      <c r="I30" s="194" t="s">
        <v>6</v>
      </c>
      <c r="J30" s="194" t="s">
        <v>176</v>
      </c>
      <c r="K30" s="195" t="s">
        <v>16</v>
      </c>
      <c r="L30" s="35"/>
      <c r="M30" s="196" t="s">
        <v>177</v>
      </c>
      <c r="N30" s="197"/>
      <c r="O30" s="197"/>
      <c r="P30" s="194" t="s">
        <v>3</v>
      </c>
      <c r="Q30" s="194" t="s">
        <v>5</v>
      </c>
      <c r="R30" s="194" t="s">
        <v>6</v>
      </c>
      <c r="S30" s="194" t="s">
        <v>176</v>
      </c>
      <c r="T30" s="197"/>
      <c r="U30" s="195" t="s">
        <v>16</v>
      </c>
      <c r="V30" s="35"/>
      <c r="W30" s="196" t="s">
        <v>178</v>
      </c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8"/>
      <c r="AI30" s="199"/>
      <c r="AJ30" s="122"/>
      <c r="AK30" s="122"/>
      <c r="AL30" s="122"/>
      <c r="AM30" s="197"/>
      <c r="AN30" s="197"/>
      <c r="AO30" s="197"/>
      <c r="AP30" s="197"/>
      <c r="AQ30" s="126"/>
      <c r="AR30" s="24"/>
      <c r="AS30" s="24"/>
    </row>
    <row r="31" spans="1:45" ht="15" customHeight="1" x14ac:dyDescent="0.2">
      <c r="A31" s="2"/>
      <c r="B31" s="200">
        <v>1999</v>
      </c>
      <c r="C31" s="78" t="s">
        <v>64</v>
      </c>
      <c r="D31" s="179" t="s">
        <v>79</v>
      </c>
      <c r="E31" s="78"/>
      <c r="F31" s="78">
        <v>19</v>
      </c>
      <c r="G31" s="78">
        <v>27</v>
      </c>
      <c r="H31" s="209">
        <f t="shared" ref="H31" si="0">PRODUCT((F6+G6)/E6)</f>
        <v>0.41666666666666669</v>
      </c>
      <c r="I31" s="201">
        <f t="shared" ref="I31" si="1">PRODUCT(H6/E6)</f>
        <v>0.58333333333333337</v>
      </c>
      <c r="J31" s="201">
        <f t="shared" ref="J31" si="2">PRODUCT(F6+G6+H6)/E6</f>
        <v>1</v>
      </c>
      <c r="K31" s="202">
        <f t="shared" ref="K31" si="3">PRODUCT(I6/E6)</f>
        <v>3.75</v>
      </c>
      <c r="L31" s="38"/>
      <c r="M31" s="191" t="s">
        <v>198</v>
      </c>
      <c r="N31" s="78"/>
      <c r="O31" s="78">
        <v>20</v>
      </c>
      <c r="P31" s="203" t="s">
        <v>249</v>
      </c>
      <c r="Q31" s="203" t="s">
        <v>216</v>
      </c>
      <c r="R31" s="203" t="s">
        <v>226</v>
      </c>
      <c r="S31" s="203" t="s">
        <v>237</v>
      </c>
      <c r="T31" s="204"/>
      <c r="U31" s="202" t="s">
        <v>261</v>
      </c>
      <c r="V31" s="38"/>
      <c r="W31" s="191" t="s">
        <v>181</v>
      </c>
      <c r="X31" s="190"/>
      <c r="Y31" s="179"/>
      <c r="Z31" s="179"/>
      <c r="AA31" s="179"/>
      <c r="AB31" s="179"/>
      <c r="AC31" s="179"/>
      <c r="AD31" s="179"/>
      <c r="AE31" s="179"/>
      <c r="AF31" s="179"/>
      <c r="AG31" s="180"/>
      <c r="AH31" s="205"/>
      <c r="AI31" s="189"/>
      <c r="AJ31" s="189"/>
      <c r="AK31" s="179"/>
      <c r="AL31" s="179"/>
      <c r="AM31" s="179"/>
      <c r="AN31" s="179"/>
      <c r="AO31" s="179"/>
      <c r="AP31" s="179"/>
      <c r="AQ31" s="182"/>
      <c r="AR31" s="24"/>
      <c r="AS31" s="24"/>
    </row>
    <row r="32" spans="1:45" ht="15" customHeight="1" x14ac:dyDescent="0.2">
      <c r="A32" s="2"/>
      <c r="B32" s="200">
        <v>2000</v>
      </c>
      <c r="C32" s="78" t="s">
        <v>67</v>
      </c>
      <c r="D32" s="179" t="s">
        <v>79</v>
      </c>
      <c r="E32" s="78"/>
      <c r="F32" s="78">
        <v>20</v>
      </c>
      <c r="G32" s="78">
        <v>26</v>
      </c>
      <c r="H32" s="201">
        <f>PRODUCT((F7+G7)/E7)</f>
        <v>0.11538461538461539</v>
      </c>
      <c r="I32" s="201">
        <f>PRODUCT(H7/E7)</f>
        <v>0.69230769230769229</v>
      </c>
      <c r="J32" s="201">
        <f>PRODUCT(F7+G7+H7)/E7</f>
        <v>0.80769230769230771</v>
      </c>
      <c r="K32" s="202">
        <f>PRODUCT(I7/E7)</f>
        <v>2.8846153846153846</v>
      </c>
      <c r="L32" s="38"/>
      <c r="M32" s="191" t="s">
        <v>199</v>
      </c>
      <c r="N32" s="78"/>
      <c r="O32" s="78">
        <v>20</v>
      </c>
      <c r="P32" s="203" t="s">
        <v>250</v>
      </c>
      <c r="Q32" s="203" t="s">
        <v>217</v>
      </c>
      <c r="R32" s="203" t="s">
        <v>227</v>
      </c>
      <c r="S32" s="203" t="s">
        <v>238</v>
      </c>
      <c r="T32" s="204"/>
      <c r="U32" s="202" t="s">
        <v>262</v>
      </c>
      <c r="V32" s="38"/>
      <c r="W32" s="206" t="s">
        <v>183</v>
      </c>
      <c r="X32" s="190"/>
      <c r="Y32" s="190" t="s">
        <v>214</v>
      </c>
      <c r="Z32" s="207"/>
      <c r="AA32" s="207"/>
      <c r="AB32" s="207"/>
      <c r="AC32" s="207"/>
      <c r="AD32" s="207"/>
      <c r="AE32" s="207"/>
      <c r="AF32" s="207"/>
      <c r="AG32" s="208" t="s">
        <v>215</v>
      </c>
      <c r="AH32" s="182"/>
      <c r="AI32" s="179"/>
      <c r="AJ32" s="179"/>
      <c r="AK32" s="179"/>
      <c r="AL32" s="179"/>
      <c r="AM32" s="179"/>
      <c r="AN32" s="179"/>
      <c r="AO32" s="179"/>
      <c r="AP32" s="179"/>
      <c r="AQ32" s="182"/>
      <c r="AR32" s="24"/>
      <c r="AS32" s="24"/>
    </row>
    <row r="33" spans="1:45" ht="15" customHeight="1" x14ac:dyDescent="0.2">
      <c r="A33" s="2"/>
      <c r="B33" s="200">
        <v>2001</v>
      </c>
      <c r="C33" s="78" t="s">
        <v>64</v>
      </c>
      <c r="D33" s="179" t="s">
        <v>79</v>
      </c>
      <c r="E33" s="78"/>
      <c r="F33" s="78">
        <v>21</v>
      </c>
      <c r="G33" s="78">
        <v>22</v>
      </c>
      <c r="H33" s="201">
        <f t="shared" ref="H33:H42" si="4">PRODUCT((F8+G8)/E8)</f>
        <v>0.25</v>
      </c>
      <c r="I33" s="201">
        <f t="shared" ref="I33:I42" si="5">PRODUCT(H8/E8)</f>
        <v>0.8571428571428571</v>
      </c>
      <c r="J33" s="201">
        <f t="shared" ref="J33:J42" si="6">PRODUCT(F8+G8+H8)/E8</f>
        <v>1.1071428571428572</v>
      </c>
      <c r="K33" s="202">
        <f t="shared" ref="K33:K42" si="7">PRODUCT(I8/E8)</f>
        <v>3.1428571428571428</v>
      </c>
      <c r="L33" s="38"/>
      <c r="M33" s="191" t="s">
        <v>200</v>
      </c>
      <c r="N33" s="78"/>
      <c r="O33" s="78">
        <v>21</v>
      </c>
      <c r="P33" s="203" t="s">
        <v>251</v>
      </c>
      <c r="Q33" s="203" t="s">
        <v>218</v>
      </c>
      <c r="R33" s="203" t="s">
        <v>228</v>
      </c>
      <c r="S33" s="203" t="s">
        <v>239</v>
      </c>
      <c r="T33" s="204"/>
      <c r="U33" s="202" t="s">
        <v>263</v>
      </c>
      <c r="V33" s="38"/>
      <c r="W33" s="206"/>
      <c r="X33" s="190"/>
      <c r="Y33" s="190"/>
      <c r="Z33" s="179"/>
      <c r="AA33" s="179"/>
      <c r="AB33" s="179"/>
      <c r="AC33" s="190"/>
      <c r="AD33" s="179"/>
      <c r="AE33" s="179"/>
      <c r="AF33" s="179"/>
      <c r="AG33" s="190"/>
      <c r="AH33" s="182"/>
      <c r="AI33" s="179"/>
      <c r="AJ33" s="179"/>
      <c r="AK33" s="179"/>
      <c r="AL33" s="179"/>
      <c r="AM33" s="190"/>
      <c r="AN33" s="179"/>
      <c r="AO33" s="179"/>
      <c r="AP33" s="179"/>
      <c r="AQ33" s="182"/>
      <c r="AR33" s="24"/>
      <c r="AS33" s="24"/>
    </row>
    <row r="34" spans="1:45" ht="15" customHeight="1" x14ac:dyDescent="0.2">
      <c r="A34" s="2"/>
      <c r="B34" s="200">
        <v>2002</v>
      </c>
      <c r="C34" s="78" t="s">
        <v>63</v>
      </c>
      <c r="D34" s="179" t="s">
        <v>79</v>
      </c>
      <c r="E34" s="78"/>
      <c r="F34" s="78">
        <v>22</v>
      </c>
      <c r="G34" s="78">
        <v>24</v>
      </c>
      <c r="H34" s="201">
        <f t="shared" si="4"/>
        <v>0.13333333333333333</v>
      </c>
      <c r="I34" s="201">
        <f t="shared" si="5"/>
        <v>0.8666666666666667</v>
      </c>
      <c r="J34" s="201">
        <f t="shared" si="6"/>
        <v>1</v>
      </c>
      <c r="K34" s="202">
        <f t="shared" si="7"/>
        <v>2.2000000000000002</v>
      </c>
      <c r="L34" s="38"/>
      <c r="M34" s="191" t="s">
        <v>201</v>
      </c>
      <c r="N34" s="78"/>
      <c r="O34" s="78"/>
      <c r="P34" s="203" t="s">
        <v>252</v>
      </c>
      <c r="Q34" s="203" t="s">
        <v>219</v>
      </c>
      <c r="R34" s="203" t="s">
        <v>229</v>
      </c>
      <c r="S34" s="203" t="s">
        <v>240</v>
      </c>
      <c r="T34" s="204"/>
      <c r="U34" s="202" t="s">
        <v>264</v>
      </c>
      <c r="V34" s="38"/>
      <c r="W34" s="206" t="s">
        <v>187</v>
      </c>
      <c r="X34" s="190"/>
      <c r="Y34" s="190"/>
      <c r="Z34" s="179"/>
      <c r="AA34" s="179"/>
      <c r="AB34" s="179"/>
      <c r="AC34" s="190"/>
      <c r="AD34" s="179"/>
      <c r="AE34" s="179"/>
      <c r="AF34" s="179"/>
      <c r="AG34" s="190"/>
      <c r="AH34" s="182"/>
      <c r="AI34" s="179"/>
      <c r="AJ34" s="179"/>
      <c r="AK34" s="179"/>
      <c r="AL34" s="179"/>
      <c r="AM34" s="190"/>
      <c r="AN34" s="179"/>
      <c r="AO34" s="179"/>
      <c r="AP34" s="179"/>
      <c r="AQ34" s="182"/>
      <c r="AR34" s="24"/>
      <c r="AS34" s="24"/>
    </row>
    <row r="35" spans="1:45" ht="15" customHeight="1" x14ac:dyDescent="0.2">
      <c r="A35" s="2"/>
      <c r="B35" s="200">
        <v>2003</v>
      </c>
      <c r="C35" s="78" t="s">
        <v>59</v>
      </c>
      <c r="D35" s="179" t="s">
        <v>79</v>
      </c>
      <c r="E35" s="78"/>
      <c r="F35" s="78">
        <v>23</v>
      </c>
      <c r="G35" s="78">
        <v>26</v>
      </c>
      <c r="H35" s="201">
        <f t="shared" si="4"/>
        <v>0.39130434782608697</v>
      </c>
      <c r="I35" s="201">
        <f t="shared" si="5"/>
        <v>0.47826086956521741</v>
      </c>
      <c r="J35" s="201">
        <f t="shared" si="6"/>
        <v>0.86956521739130432</v>
      </c>
      <c r="K35" s="202">
        <f t="shared" si="7"/>
        <v>2.3043478260869565</v>
      </c>
      <c r="L35" s="38"/>
      <c r="M35" s="191" t="s">
        <v>202</v>
      </c>
      <c r="N35" s="78"/>
      <c r="O35" s="78"/>
      <c r="P35" s="203" t="s">
        <v>253</v>
      </c>
      <c r="Q35" s="203" t="s">
        <v>220</v>
      </c>
      <c r="R35" s="203" t="s">
        <v>230</v>
      </c>
      <c r="S35" s="203" t="s">
        <v>241</v>
      </c>
      <c r="T35" s="204"/>
      <c r="U35" s="202" t="s">
        <v>265</v>
      </c>
      <c r="V35" s="38"/>
      <c r="W35" s="206" t="s">
        <v>183</v>
      </c>
      <c r="X35" s="179"/>
      <c r="Y35" s="208" t="s">
        <v>212</v>
      </c>
      <c r="Z35" s="207"/>
      <c r="AA35" s="207"/>
      <c r="AB35" s="207"/>
      <c r="AC35" s="207"/>
      <c r="AD35" s="207"/>
      <c r="AE35" s="207"/>
      <c r="AF35" s="207"/>
      <c r="AG35" s="208" t="s">
        <v>213</v>
      </c>
      <c r="AH35" s="202">
        <v>0.8771929824561403</v>
      </c>
      <c r="AI35" s="179"/>
      <c r="AJ35" s="179"/>
      <c r="AK35" s="179"/>
      <c r="AL35" s="179"/>
      <c r="AM35" s="190"/>
      <c r="AN35" s="179"/>
      <c r="AO35" s="179"/>
      <c r="AP35" s="179"/>
      <c r="AQ35" s="182"/>
      <c r="AR35" s="24"/>
      <c r="AS35" s="24"/>
    </row>
    <row r="36" spans="1:45" ht="15" customHeight="1" x14ac:dyDescent="0.2">
      <c r="A36" s="2"/>
      <c r="B36" s="200">
        <v>2004</v>
      </c>
      <c r="C36" s="78" t="s">
        <v>67</v>
      </c>
      <c r="D36" s="179" t="s">
        <v>79</v>
      </c>
      <c r="E36" s="78"/>
      <c r="F36" s="78">
        <v>24</v>
      </c>
      <c r="G36" s="78">
        <v>26</v>
      </c>
      <c r="H36" s="201">
        <f t="shared" si="4"/>
        <v>0.25</v>
      </c>
      <c r="I36" s="201">
        <f t="shared" si="5"/>
        <v>0.9285714285714286</v>
      </c>
      <c r="J36" s="201">
        <f t="shared" si="6"/>
        <v>1.1785714285714286</v>
      </c>
      <c r="K36" s="202">
        <f t="shared" si="7"/>
        <v>3.3571428571428572</v>
      </c>
      <c r="L36" s="38"/>
      <c r="M36" s="191" t="s">
        <v>203</v>
      </c>
      <c r="N36" s="78"/>
      <c r="O36" s="78"/>
      <c r="P36" s="203" t="s">
        <v>254</v>
      </c>
      <c r="Q36" s="203" t="s">
        <v>221</v>
      </c>
      <c r="R36" s="203" t="s">
        <v>231</v>
      </c>
      <c r="S36" s="203" t="s">
        <v>242</v>
      </c>
      <c r="T36" s="204"/>
      <c r="U36" s="202" t="s">
        <v>266</v>
      </c>
      <c r="V36" s="38"/>
      <c r="W36" s="206"/>
      <c r="X36" s="190"/>
      <c r="Y36" s="190"/>
      <c r="Z36" s="179"/>
      <c r="AA36" s="179"/>
      <c r="AB36" s="179"/>
      <c r="AC36" s="190"/>
      <c r="AD36" s="179"/>
      <c r="AE36" s="179"/>
      <c r="AF36" s="179"/>
      <c r="AG36" s="190"/>
      <c r="AH36" s="182"/>
      <c r="AI36" s="179"/>
      <c r="AJ36" s="179"/>
      <c r="AK36" s="179"/>
      <c r="AL36" s="179"/>
      <c r="AM36" s="190"/>
      <c r="AN36" s="179"/>
      <c r="AO36" s="179"/>
      <c r="AP36" s="179"/>
      <c r="AQ36" s="182"/>
      <c r="AR36" s="24"/>
      <c r="AS36" s="24"/>
    </row>
    <row r="37" spans="1:45" ht="15" customHeight="1" x14ac:dyDescent="0.2">
      <c r="A37" s="2"/>
      <c r="B37" s="200">
        <v>2005</v>
      </c>
      <c r="C37" s="78" t="s">
        <v>68</v>
      </c>
      <c r="D37" s="179" t="s">
        <v>79</v>
      </c>
      <c r="E37" s="78"/>
      <c r="F37" s="78">
        <v>25</v>
      </c>
      <c r="G37" s="78">
        <v>26</v>
      </c>
      <c r="H37" s="201">
        <f t="shared" si="4"/>
        <v>0</v>
      </c>
      <c r="I37" s="201">
        <f t="shared" si="5"/>
        <v>1.2666666666666666</v>
      </c>
      <c r="J37" s="201">
        <f t="shared" si="6"/>
        <v>1.2666666666666666</v>
      </c>
      <c r="K37" s="202">
        <f t="shared" si="7"/>
        <v>4.2666666666666666</v>
      </c>
      <c r="L37" s="38"/>
      <c r="M37" s="191" t="s">
        <v>204</v>
      </c>
      <c r="N37" s="78"/>
      <c r="O37" s="78"/>
      <c r="P37" s="203" t="s">
        <v>255</v>
      </c>
      <c r="Q37" s="203" t="s">
        <v>222</v>
      </c>
      <c r="R37" s="203" t="s">
        <v>232</v>
      </c>
      <c r="S37" s="203" t="s">
        <v>243</v>
      </c>
      <c r="T37" s="204"/>
      <c r="U37" s="202" t="s">
        <v>267</v>
      </c>
      <c r="V37" s="38"/>
      <c r="W37" s="206"/>
      <c r="X37" s="190"/>
      <c r="Y37" s="190"/>
      <c r="Z37" s="179"/>
      <c r="AA37" s="179"/>
      <c r="AB37" s="179"/>
      <c r="AC37" s="190"/>
      <c r="AD37" s="179"/>
      <c r="AE37" s="179"/>
      <c r="AF37" s="179"/>
      <c r="AG37" s="190"/>
      <c r="AH37" s="182"/>
      <c r="AI37" s="179"/>
      <c r="AJ37" s="179"/>
      <c r="AK37" s="179"/>
      <c r="AL37" s="179"/>
      <c r="AM37" s="190"/>
      <c r="AN37" s="179"/>
      <c r="AO37" s="179"/>
      <c r="AP37" s="179"/>
      <c r="AQ37" s="182"/>
      <c r="AR37" s="24"/>
      <c r="AS37" s="24"/>
    </row>
    <row r="38" spans="1:45" ht="15" customHeight="1" x14ac:dyDescent="0.2">
      <c r="A38" s="2"/>
      <c r="B38" s="200">
        <v>2006</v>
      </c>
      <c r="C38" s="78" t="s">
        <v>64</v>
      </c>
      <c r="D38" s="179" t="s">
        <v>79</v>
      </c>
      <c r="E38" s="78"/>
      <c r="F38" s="78">
        <v>26</v>
      </c>
      <c r="G38" s="78">
        <v>20</v>
      </c>
      <c r="H38" s="201">
        <f t="shared" si="4"/>
        <v>0.22222222222222221</v>
      </c>
      <c r="I38" s="201">
        <f t="shared" si="5"/>
        <v>0.77777777777777779</v>
      </c>
      <c r="J38" s="201">
        <f t="shared" si="6"/>
        <v>1</v>
      </c>
      <c r="K38" s="202">
        <f t="shared" si="7"/>
        <v>3.9629629629629628</v>
      </c>
      <c r="L38" s="38"/>
      <c r="M38" s="191" t="s">
        <v>179</v>
      </c>
      <c r="N38" s="78"/>
      <c r="O38" s="78"/>
      <c r="P38" s="203" t="s">
        <v>256</v>
      </c>
      <c r="Q38" s="203" t="s">
        <v>223</v>
      </c>
      <c r="R38" s="203" t="s">
        <v>233</v>
      </c>
      <c r="S38" s="203" t="s">
        <v>244</v>
      </c>
      <c r="T38" s="204"/>
      <c r="U38" s="202" t="s">
        <v>268</v>
      </c>
      <c r="V38" s="38"/>
      <c r="W38" s="206"/>
      <c r="X38" s="190"/>
      <c r="Y38" s="190"/>
      <c r="Z38" s="179"/>
      <c r="AA38" s="179"/>
      <c r="AB38" s="179"/>
      <c r="AC38" s="190"/>
      <c r="AD38" s="179"/>
      <c r="AE38" s="179"/>
      <c r="AF38" s="179"/>
      <c r="AG38" s="190"/>
      <c r="AH38" s="182"/>
      <c r="AI38" s="179"/>
      <c r="AJ38" s="179"/>
      <c r="AK38" s="179"/>
      <c r="AL38" s="179"/>
      <c r="AM38" s="190"/>
      <c r="AN38" s="179"/>
      <c r="AO38" s="179"/>
      <c r="AP38" s="179"/>
      <c r="AQ38" s="182"/>
      <c r="AR38" s="24"/>
      <c r="AS38" s="24"/>
    </row>
    <row r="39" spans="1:45" ht="15" customHeight="1" x14ac:dyDescent="0.2">
      <c r="A39" s="2"/>
      <c r="B39" s="200">
        <v>2007</v>
      </c>
      <c r="C39" s="78" t="s">
        <v>59</v>
      </c>
      <c r="D39" s="179" t="s">
        <v>79</v>
      </c>
      <c r="E39" s="78"/>
      <c r="F39" s="78">
        <v>27</v>
      </c>
      <c r="G39" s="78">
        <v>29</v>
      </c>
      <c r="H39" s="201">
        <f t="shared" si="4"/>
        <v>0.11538461538461539</v>
      </c>
      <c r="I39" s="209">
        <f t="shared" si="5"/>
        <v>1.5769230769230769</v>
      </c>
      <c r="J39" s="209">
        <f t="shared" si="6"/>
        <v>1.6923076923076923</v>
      </c>
      <c r="K39" s="210">
        <f t="shared" si="7"/>
        <v>5</v>
      </c>
      <c r="L39" s="38"/>
      <c r="M39" s="191" t="s">
        <v>182</v>
      </c>
      <c r="N39" s="78"/>
      <c r="O39" s="78"/>
      <c r="P39" s="203" t="s">
        <v>257</v>
      </c>
      <c r="Q39" s="203" t="s">
        <v>224</v>
      </c>
      <c r="R39" s="203" t="s">
        <v>234</v>
      </c>
      <c r="S39" s="203" t="s">
        <v>245</v>
      </c>
      <c r="T39" s="204"/>
      <c r="U39" s="202" t="s">
        <v>269</v>
      </c>
      <c r="V39" s="38"/>
      <c r="W39" s="206"/>
      <c r="X39" s="190"/>
      <c r="Y39" s="190"/>
      <c r="Z39" s="179"/>
      <c r="AA39" s="179"/>
      <c r="AB39" s="179"/>
      <c r="AC39" s="190"/>
      <c r="AD39" s="179"/>
      <c r="AE39" s="179"/>
      <c r="AF39" s="179"/>
      <c r="AG39" s="190"/>
      <c r="AH39" s="182"/>
      <c r="AI39" s="179"/>
      <c r="AJ39" s="179"/>
      <c r="AK39" s="179"/>
      <c r="AL39" s="179"/>
      <c r="AM39" s="190"/>
      <c r="AN39" s="179"/>
      <c r="AO39" s="179"/>
      <c r="AP39" s="179"/>
      <c r="AQ39" s="182"/>
      <c r="AR39" s="24"/>
      <c r="AS39" s="24"/>
    </row>
    <row r="40" spans="1:45" ht="15" customHeight="1" x14ac:dyDescent="0.2">
      <c r="A40" s="2"/>
      <c r="B40" s="200">
        <v>2008</v>
      </c>
      <c r="C40" s="78" t="s">
        <v>67</v>
      </c>
      <c r="D40" s="179" t="s">
        <v>118</v>
      </c>
      <c r="E40" s="78"/>
      <c r="F40" s="78">
        <v>28</v>
      </c>
      <c r="G40" s="78">
        <v>30</v>
      </c>
      <c r="H40" s="201">
        <f t="shared" si="4"/>
        <v>4.3478260869565216E-2</v>
      </c>
      <c r="I40" s="201">
        <f t="shared" si="5"/>
        <v>0.78260869565217395</v>
      </c>
      <c r="J40" s="201">
        <f t="shared" si="6"/>
        <v>0.82608695652173914</v>
      </c>
      <c r="K40" s="202">
        <f t="shared" si="7"/>
        <v>3.7391304347826089</v>
      </c>
      <c r="L40" s="38"/>
      <c r="M40" s="191" t="s">
        <v>184</v>
      </c>
      <c r="N40" s="78"/>
      <c r="O40" s="78"/>
      <c r="P40" s="203" t="s">
        <v>258</v>
      </c>
      <c r="Q40" s="203" t="s">
        <v>224</v>
      </c>
      <c r="R40" s="203" t="s">
        <v>235</v>
      </c>
      <c r="S40" s="203" t="s">
        <v>246</v>
      </c>
      <c r="T40" s="204"/>
      <c r="U40" s="202" t="s">
        <v>270</v>
      </c>
      <c r="V40" s="38"/>
      <c r="W40" s="206"/>
      <c r="X40" s="190"/>
      <c r="Y40" s="190"/>
      <c r="Z40" s="179"/>
      <c r="AA40" s="179"/>
      <c r="AB40" s="179"/>
      <c r="AC40" s="190"/>
      <c r="AD40" s="179"/>
      <c r="AE40" s="179"/>
      <c r="AF40" s="179"/>
      <c r="AG40" s="190"/>
      <c r="AH40" s="182"/>
      <c r="AI40" s="179"/>
      <c r="AJ40" s="179"/>
      <c r="AK40" s="179"/>
      <c r="AL40" s="179"/>
      <c r="AM40" s="190"/>
      <c r="AN40" s="179"/>
      <c r="AO40" s="179"/>
      <c r="AP40" s="179"/>
      <c r="AQ40" s="182"/>
      <c r="AR40" s="24"/>
      <c r="AS40" s="24"/>
    </row>
    <row r="41" spans="1:45" ht="15" customHeight="1" x14ac:dyDescent="0.2">
      <c r="A41" s="2"/>
      <c r="B41" s="200">
        <v>2009</v>
      </c>
      <c r="C41" s="78" t="s">
        <v>59</v>
      </c>
      <c r="D41" s="179" t="s">
        <v>118</v>
      </c>
      <c r="E41" s="78"/>
      <c r="F41" s="78">
        <v>29</v>
      </c>
      <c r="G41" s="78">
        <v>28</v>
      </c>
      <c r="H41" s="201">
        <f t="shared" si="4"/>
        <v>8.3333333333333329E-2</v>
      </c>
      <c r="I41" s="201">
        <f t="shared" si="5"/>
        <v>0.70833333333333337</v>
      </c>
      <c r="J41" s="201">
        <f t="shared" si="6"/>
        <v>0.79166666666666663</v>
      </c>
      <c r="K41" s="202">
        <f t="shared" si="7"/>
        <v>2.0833333333333335</v>
      </c>
      <c r="L41" s="38"/>
      <c r="M41" s="191" t="s">
        <v>185</v>
      </c>
      <c r="N41" s="78"/>
      <c r="O41" s="78"/>
      <c r="P41" s="203" t="s">
        <v>259</v>
      </c>
      <c r="Q41" s="203" t="s">
        <v>225</v>
      </c>
      <c r="R41" s="203" t="s">
        <v>236</v>
      </c>
      <c r="S41" s="203" t="s">
        <v>247</v>
      </c>
      <c r="T41" s="204"/>
      <c r="U41" s="202" t="s">
        <v>271</v>
      </c>
      <c r="V41" s="38"/>
      <c r="W41" s="206"/>
      <c r="X41" s="190"/>
      <c r="Y41" s="190"/>
      <c r="Z41" s="179"/>
      <c r="AA41" s="179"/>
      <c r="AB41" s="179"/>
      <c r="AC41" s="190"/>
      <c r="AD41" s="179"/>
      <c r="AE41" s="179"/>
      <c r="AF41" s="179"/>
      <c r="AG41" s="190"/>
      <c r="AH41" s="182"/>
      <c r="AI41" s="179"/>
      <c r="AJ41" s="179"/>
      <c r="AK41" s="179"/>
      <c r="AL41" s="179"/>
      <c r="AM41" s="190"/>
      <c r="AN41" s="179"/>
      <c r="AO41" s="179"/>
      <c r="AP41" s="179"/>
      <c r="AQ41" s="182"/>
      <c r="AR41" s="24"/>
      <c r="AS41" s="24"/>
    </row>
    <row r="42" spans="1:45" ht="15" customHeight="1" x14ac:dyDescent="0.2">
      <c r="A42" s="2"/>
      <c r="B42" s="200">
        <v>2010</v>
      </c>
      <c r="C42" s="78" t="s">
        <v>65</v>
      </c>
      <c r="D42" s="179" t="s">
        <v>79</v>
      </c>
      <c r="E42" s="78"/>
      <c r="F42" s="78">
        <v>30</v>
      </c>
      <c r="G42" s="78">
        <v>23</v>
      </c>
      <c r="H42" s="201">
        <f t="shared" si="4"/>
        <v>0.15</v>
      </c>
      <c r="I42" s="201">
        <f t="shared" si="5"/>
        <v>0.7</v>
      </c>
      <c r="J42" s="201">
        <f t="shared" si="6"/>
        <v>0.85</v>
      </c>
      <c r="K42" s="202">
        <f t="shared" si="7"/>
        <v>3</v>
      </c>
      <c r="L42" s="38"/>
      <c r="M42" s="191" t="s">
        <v>186</v>
      </c>
      <c r="N42" s="78"/>
      <c r="O42" s="78"/>
      <c r="P42" s="6" t="s">
        <v>260</v>
      </c>
      <c r="Q42" s="6" t="s">
        <v>180</v>
      </c>
      <c r="R42" s="6" t="s">
        <v>172</v>
      </c>
      <c r="S42" s="6" t="s">
        <v>248</v>
      </c>
      <c r="T42" s="220"/>
      <c r="U42" s="210" t="s">
        <v>272</v>
      </c>
      <c r="V42" s="38"/>
      <c r="W42" s="206"/>
      <c r="X42" s="190"/>
      <c r="Y42" s="190"/>
      <c r="Z42" s="179"/>
      <c r="AA42" s="179"/>
      <c r="AB42" s="179"/>
      <c r="AC42" s="190"/>
      <c r="AD42" s="179"/>
      <c r="AE42" s="179"/>
      <c r="AF42" s="179"/>
      <c r="AG42" s="190"/>
      <c r="AH42" s="182"/>
      <c r="AI42" s="179"/>
      <c r="AJ42" s="179"/>
      <c r="AK42" s="179"/>
      <c r="AL42" s="179"/>
      <c r="AM42" s="190"/>
      <c r="AN42" s="179"/>
      <c r="AO42" s="179"/>
      <c r="AP42" s="179"/>
      <c r="AQ42" s="182"/>
      <c r="AR42" s="24"/>
      <c r="AS42" s="24"/>
    </row>
    <row r="43" spans="1:45" s="9" customFormat="1" ht="15" customHeight="1" x14ac:dyDescent="0.25">
      <c r="A43" s="23"/>
      <c r="B43" s="183"/>
      <c r="C43" s="185"/>
      <c r="D43" s="185"/>
      <c r="E43" s="185"/>
      <c r="F43" s="185"/>
      <c r="G43" s="185"/>
      <c r="H43" s="211"/>
      <c r="I43" s="211"/>
      <c r="J43" s="211"/>
      <c r="K43" s="212"/>
      <c r="L43" s="38"/>
      <c r="M43" s="183"/>
      <c r="N43" s="185"/>
      <c r="O43" s="185"/>
      <c r="P43" s="185"/>
      <c r="Q43" s="185"/>
      <c r="R43" s="185"/>
      <c r="S43" s="185"/>
      <c r="T43" s="185"/>
      <c r="U43" s="212"/>
      <c r="V43" s="38"/>
      <c r="W43" s="183"/>
      <c r="X43" s="185"/>
      <c r="Y43" s="185"/>
      <c r="Z43" s="185"/>
      <c r="AA43" s="185"/>
      <c r="AB43" s="185"/>
      <c r="AC43" s="185"/>
      <c r="AD43" s="185"/>
      <c r="AE43" s="185"/>
      <c r="AF43" s="211"/>
      <c r="AG43" s="211"/>
      <c r="AH43" s="212"/>
      <c r="AI43" s="185"/>
      <c r="AJ43" s="185"/>
      <c r="AK43" s="185"/>
      <c r="AL43" s="185"/>
      <c r="AM43" s="185"/>
      <c r="AN43" s="185"/>
      <c r="AO43" s="185"/>
      <c r="AP43" s="185"/>
      <c r="AQ43" s="188"/>
      <c r="AR43" s="35"/>
      <c r="AS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213"/>
      <c r="AG44" s="214"/>
      <c r="AH44" s="214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9"/>
    </row>
    <row r="45" spans="1:45" ht="15" customHeight="1" x14ac:dyDescent="0.2">
      <c r="A45" s="2"/>
      <c r="B45" s="193" t="s">
        <v>188</v>
      </c>
      <c r="C45" s="194"/>
      <c r="D45" s="194"/>
      <c r="E45" s="194"/>
      <c r="F45" s="194" t="s">
        <v>175</v>
      </c>
      <c r="G45" s="194" t="s">
        <v>3</v>
      </c>
      <c r="H45" s="194" t="s">
        <v>5</v>
      </c>
      <c r="I45" s="194" t="s">
        <v>6</v>
      </c>
      <c r="J45" s="194" t="s">
        <v>176</v>
      </c>
      <c r="K45" s="195" t="s">
        <v>16</v>
      </c>
      <c r="L45" s="35"/>
      <c r="M45" s="196" t="s">
        <v>177</v>
      </c>
      <c r="N45" s="197"/>
      <c r="O45" s="197"/>
      <c r="P45" s="194" t="s">
        <v>3</v>
      </c>
      <c r="Q45" s="194" t="s">
        <v>5</v>
      </c>
      <c r="R45" s="194" t="s">
        <v>6</v>
      </c>
      <c r="S45" s="194" t="s">
        <v>176</v>
      </c>
      <c r="T45" s="197"/>
      <c r="U45" s="195" t="s">
        <v>16</v>
      </c>
      <c r="V45" s="35"/>
      <c r="W45" s="196" t="s">
        <v>189</v>
      </c>
      <c r="X45" s="197"/>
      <c r="Y45" s="197"/>
      <c r="Z45" s="197"/>
      <c r="AA45" s="197"/>
      <c r="AB45" s="197"/>
      <c r="AC45" s="197"/>
      <c r="AD45" s="197"/>
      <c r="AE45" s="197"/>
      <c r="AF45" s="215"/>
      <c r="AG45" s="215"/>
      <c r="AH45" s="216"/>
      <c r="AI45" s="199"/>
      <c r="AJ45" s="122"/>
      <c r="AK45" s="122"/>
      <c r="AL45" s="122"/>
      <c r="AM45" s="197"/>
      <c r="AN45" s="197"/>
      <c r="AO45" s="197"/>
      <c r="AP45" s="197"/>
      <c r="AQ45" s="126"/>
      <c r="AR45" s="24"/>
      <c r="AS45" s="24"/>
    </row>
    <row r="46" spans="1:45" ht="15" customHeight="1" x14ac:dyDescent="0.2">
      <c r="A46" s="2"/>
      <c r="B46" s="200">
        <v>1999</v>
      </c>
      <c r="C46" s="78" t="s">
        <v>64</v>
      </c>
      <c r="D46" s="179" t="s">
        <v>79</v>
      </c>
      <c r="E46" s="78"/>
      <c r="F46" s="78">
        <v>19</v>
      </c>
      <c r="G46" s="78">
        <v>5</v>
      </c>
      <c r="H46" s="201">
        <f>PRODUCT((V6+W6)/U6)</f>
        <v>0.4</v>
      </c>
      <c r="I46" s="201">
        <f>PRODUCT(X6/U6)</f>
        <v>0.6</v>
      </c>
      <c r="J46" s="201">
        <f>PRODUCT(V6+W6+X6)/U6</f>
        <v>1</v>
      </c>
      <c r="K46" s="202">
        <f>PRODUCT(Y6/U6)</f>
        <v>3.8</v>
      </c>
      <c r="L46" s="38"/>
      <c r="M46" s="191" t="s">
        <v>205</v>
      </c>
      <c r="N46" s="78"/>
      <c r="O46" s="78">
        <v>20</v>
      </c>
      <c r="P46" s="78" t="s">
        <v>293</v>
      </c>
      <c r="Q46" s="78" t="s">
        <v>299</v>
      </c>
      <c r="R46" s="78" t="s">
        <v>276</v>
      </c>
      <c r="S46" s="78" t="s">
        <v>273</v>
      </c>
      <c r="T46" s="204"/>
      <c r="U46" s="217" t="s">
        <v>284</v>
      </c>
      <c r="V46" s="38"/>
      <c r="W46" s="206"/>
      <c r="X46" s="190"/>
      <c r="Y46" s="190"/>
      <c r="Z46" s="179"/>
      <c r="AA46" s="179"/>
      <c r="AB46" s="179"/>
      <c r="AC46" s="190"/>
      <c r="AD46" s="179"/>
      <c r="AE46" s="179"/>
      <c r="AF46" s="179"/>
      <c r="AG46" s="190"/>
      <c r="AH46" s="182"/>
      <c r="AI46" s="189"/>
      <c r="AJ46" s="189"/>
      <c r="AK46" s="179"/>
      <c r="AL46" s="179"/>
      <c r="AM46" s="179"/>
      <c r="AN46" s="179"/>
      <c r="AO46" s="179"/>
      <c r="AP46" s="179"/>
      <c r="AQ46" s="182"/>
      <c r="AR46" s="24"/>
      <c r="AS46" s="24"/>
    </row>
    <row r="47" spans="1:45" ht="15" customHeight="1" x14ac:dyDescent="0.2">
      <c r="A47" s="2"/>
      <c r="B47" s="200">
        <v>2000</v>
      </c>
      <c r="C47" s="78" t="s">
        <v>67</v>
      </c>
      <c r="D47" s="179" t="s">
        <v>79</v>
      </c>
      <c r="E47" s="78"/>
      <c r="F47" s="78">
        <v>20</v>
      </c>
      <c r="G47" s="78">
        <v>3</v>
      </c>
      <c r="H47" s="201">
        <f t="shared" ref="H47:H57" si="8">PRODUCT((V7+W7)/U7)</f>
        <v>0</v>
      </c>
      <c r="I47" s="201">
        <f t="shared" ref="I47:I57" si="9">PRODUCT(X7/U7)</f>
        <v>0.33333333333333331</v>
      </c>
      <c r="J47" s="201">
        <f t="shared" ref="J47:J57" si="10">PRODUCT(V7+W7+X7)/U7</f>
        <v>0.33333333333333331</v>
      </c>
      <c r="K47" s="202">
        <f t="shared" ref="K47:K57" si="11">PRODUCT(Y7/U7)</f>
        <v>2</v>
      </c>
      <c r="L47" s="38"/>
      <c r="M47" s="191" t="s">
        <v>206</v>
      </c>
      <c r="N47" s="78"/>
      <c r="O47" s="78">
        <v>20</v>
      </c>
      <c r="P47" s="78" t="s">
        <v>267</v>
      </c>
      <c r="Q47" s="78" t="s">
        <v>246</v>
      </c>
      <c r="R47" s="78" t="s">
        <v>306</v>
      </c>
      <c r="S47" s="78" t="s">
        <v>274</v>
      </c>
      <c r="T47" s="204"/>
      <c r="U47" s="217" t="s">
        <v>273</v>
      </c>
      <c r="V47" s="38"/>
      <c r="W47" s="206"/>
      <c r="X47" s="190"/>
      <c r="Y47" s="190"/>
      <c r="Z47" s="179"/>
      <c r="AA47" s="179"/>
      <c r="AB47" s="179"/>
      <c r="AC47" s="190"/>
      <c r="AD47" s="179"/>
      <c r="AE47" s="179"/>
      <c r="AF47" s="179"/>
      <c r="AG47" s="190"/>
      <c r="AH47" s="182"/>
      <c r="AI47" s="179"/>
      <c r="AJ47" s="179"/>
      <c r="AK47" s="179"/>
      <c r="AL47" s="179"/>
      <c r="AM47" s="179"/>
      <c r="AN47" s="179"/>
      <c r="AO47" s="179"/>
      <c r="AP47" s="179"/>
      <c r="AQ47" s="182"/>
      <c r="AR47" s="24"/>
      <c r="AS47" s="24"/>
    </row>
    <row r="48" spans="1:45" ht="15" customHeight="1" x14ac:dyDescent="0.2">
      <c r="A48" s="2"/>
      <c r="B48" s="200">
        <v>2001</v>
      </c>
      <c r="C48" s="78" t="s">
        <v>64</v>
      </c>
      <c r="D48" s="179" t="s">
        <v>79</v>
      </c>
      <c r="E48" s="78"/>
      <c r="F48" s="78">
        <v>21</v>
      </c>
      <c r="G48" s="78">
        <v>4</v>
      </c>
      <c r="H48" s="201">
        <f t="shared" si="8"/>
        <v>0.25</v>
      </c>
      <c r="I48" s="201">
        <f t="shared" si="9"/>
        <v>0.75</v>
      </c>
      <c r="J48" s="201">
        <f t="shared" si="10"/>
        <v>1</v>
      </c>
      <c r="K48" s="202">
        <f t="shared" si="11"/>
        <v>2.25</v>
      </c>
      <c r="L48" s="38"/>
      <c r="M48" s="191" t="s">
        <v>207</v>
      </c>
      <c r="N48" s="78"/>
      <c r="O48" s="78">
        <v>21</v>
      </c>
      <c r="P48" s="78" t="s">
        <v>294</v>
      </c>
      <c r="Q48" s="78" t="s">
        <v>300</v>
      </c>
      <c r="R48" s="78" t="s">
        <v>307</v>
      </c>
      <c r="S48" s="78" t="s">
        <v>275</v>
      </c>
      <c r="T48" s="204"/>
      <c r="U48" s="217" t="s">
        <v>285</v>
      </c>
      <c r="V48" s="38"/>
      <c r="W48" s="206"/>
      <c r="X48" s="190"/>
      <c r="Y48" s="190"/>
      <c r="Z48" s="179"/>
      <c r="AA48" s="179"/>
      <c r="AB48" s="179"/>
      <c r="AC48" s="190"/>
      <c r="AD48" s="179"/>
      <c r="AE48" s="179"/>
      <c r="AF48" s="179"/>
      <c r="AG48" s="190"/>
      <c r="AH48" s="182"/>
      <c r="AI48" s="179"/>
      <c r="AJ48" s="179"/>
      <c r="AK48" s="179"/>
      <c r="AL48" s="179"/>
      <c r="AM48" s="190"/>
      <c r="AN48" s="179"/>
      <c r="AO48" s="179"/>
      <c r="AP48" s="179"/>
      <c r="AQ48" s="182"/>
      <c r="AR48" s="24"/>
      <c r="AS48" s="24"/>
    </row>
    <row r="49" spans="1:45" ht="15" customHeight="1" x14ac:dyDescent="0.2">
      <c r="A49" s="2"/>
      <c r="B49" s="200">
        <v>2002</v>
      </c>
      <c r="C49" s="78" t="s">
        <v>63</v>
      </c>
      <c r="D49" s="179" t="s">
        <v>79</v>
      </c>
      <c r="E49" s="78"/>
      <c r="F49" s="78">
        <v>22</v>
      </c>
      <c r="G49" s="78">
        <v>10</v>
      </c>
      <c r="H49" s="201">
        <f t="shared" si="8"/>
        <v>0</v>
      </c>
      <c r="I49" s="201">
        <f t="shared" si="9"/>
        <v>0</v>
      </c>
      <c r="J49" s="201">
        <f t="shared" si="10"/>
        <v>0</v>
      </c>
      <c r="K49" s="202">
        <f t="shared" si="11"/>
        <v>0.1</v>
      </c>
      <c r="L49" s="38"/>
      <c r="M49" s="191" t="s">
        <v>208</v>
      </c>
      <c r="N49" s="78"/>
      <c r="O49" s="78"/>
      <c r="P49" s="78" t="s">
        <v>295</v>
      </c>
      <c r="Q49" s="78" t="s">
        <v>299</v>
      </c>
      <c r="R49" s="78" t="s">
        <v>270</v>
      </c>
      <c r="S49" s="78" t="s">
        <v>276</v>
      </c>
      <c r="T49" s="204"/>
      <c r="U49" s="217" t="s">
        <v>286</v>
      </c>
      <c r="V49" s="38"/>
      <c r="W49" s="206"/>
      <c r="X49" s="190"/>
      <c r="Y49" s="190"/>
      <c r="Z49" s="179"/>
      <c r="AA49" s="179"/>
      <c r="AB49" s="179"/>
      <c r="AC49" s="190"/>
      <c r="AD49" s="179"/>
      <c r="AE49" s="179"/>
      <c r="AF49" s="179"/>
      <c r="AG49" s="190"/>
      <c r="AH49" s="182"/>
      <c r="AI49" s="179"/>
      <c r="AJ49" s="179"/>
      <c r="AK49" s="179"/>
      <c r="AL49" s="179"/>
      <c r="AM49" s="190"/>
      <c r="AN49" s="179"/>
      <c r="AO49" s="179"/>
      <c r="AP49" s="179"/>
      <c r="AQ49" s="182"/>
      <c r="AR49" s="24"/>
      <c r="AS49" s="24"/>
    </row>
    <row r="50" spans="1:45" ht="15" customHeight="1" x14ac:dyDescent="0.2">
      <c r="A50" s="2"/>
      <c r="B50" s="200">
        <v>2003</v>
      </c>
      <c r="C50" s="78" t="s">
        <v>59</v>
      </c>
      <c r="D50" s="179" t="s">
        <v>79</v>
      </c>
      <c r="E50" s="78"/>
      <c r="F50" s="78">
        <v>23</v>
      </c>
      <c r="G50" s="78">
        <v>14</v>
      </c>
      <c r="H50" s="209">
        <f t="shared" si="8"/>
        <v>0.6428571428571429</v>
      </c>
      <c r="I50" s="201">
        <f t="shared" si="9"/>
        <v>0.6428571428571429</v>
      </c>
      <c r="J50" s="201">
        <f t="shared" si="10"/>
        <v>1.2857142857142858</v>
      </c>
      <c r="K50" s="210">
        <f t="shared" si="11"/>
        <v>4.5714285714285712</v>
      </c>
      <c r="L50" s="38"/>
      <c r="M50" s="191" t="s">
        <v>209</v>
      </c>
      <c r="N50" s="78"/>
      <c r="O50" s="78"/>
      <c r="P50" s="78" t="s">
        <v>193</v>
      </c>
      <c r="Q50" s="78" t="s">
        <v>301</v>
      </c>
      <c r="R50" s="78" t="s">
        <v>308</v>
      </c>
      <c r="S50" s="78" t="s">
        <v>260</v>
      </c>
      <c r="T50" s="204"/>
      <c r="U50" s="217" t="s">
        <v>277</v>
      </c>
      <c r="V50" s="38"/>
      <c r="W50" s="206"/>
      <c r="X50" s="190"/>
      <c r="Y50" s="190"/>
      <c r="Z50" s="179"/>
      <c r="AA50" s="179"/>
      <c r="AB50" s="179"/>
      <c r="AC50" s="190"/>
      <c r="AD50" s="179"/>
      <c r="AE50" s="179"/>
      <c r="AF50" s="179"/>
      <c r="AG50" s="190"/>
      <c r="AH50" s="182"/>
      <c r="AI50" s="179"/>
      <c r="AJ50" s="179"/>
      <c r="AK50" s="179"/>
      <c r="AL50" s="179"/>
      <c r="AM50" s="190"/>
      <c r="AN50" s="179"/>
      <c r="AO50" s="179"/>
      <c r="AP50" s="179"/>
      <c r="AQ50" s="182"/>
      <c r="AR50" s="24"/>
      <c r="AS50" s="24"/>
    </row>
    <row r="51" spans="1:45" ht="15" customHeight="1" x14ac:dyDescent="0.2">
      <c r="A51" s="2"/>
      <c r="B51" s="200">
        <v>2004</v>
      </c>
      <c r="C51" s="78" t="s">
        <v>67</v>
      </c>
      <c r="D51" s="179" t="s">
        <v>79</v>
      </c>
      <c r="E51" s="78"/>
      <c r="F51" s="78">
        <v>24</v>
      </c>
      <c r="G51" s="78">
        <v>7</v>
      </c>
      <c r="H51" s="201">
        <f t="shared" si="8"/>
        <v>0.42857142857142855</v>
      </c>
      <c r="I51" s="201">
        <f t="shared" si="9"/>
        <v>0.42857142857142855</v>
      </c>
      <c r="J51" s="201">
        <f t="shared" si="10"/>
        <v>0.8571428571428571</v>
      </c>
      <c r="K51" s="202">
        <f t="shared" si="11"/>
        <v>3.1428571428571428</v>
      </c>
      <c r="L51" s="38"/>
      <c r="M51" s="191" t="s">
        <v>210</v>
      </c>
      <c r="N51" s="78"/>
      <c r="O51" s="78"/>
      <c r="P51" s="78" t="s">
        <v>282</v>
      </c>
      <c r="Q51" s="221" t="s">
        <v>302</v>
      </c>
      <c r="R51" s="78" t="s">
        <v>309</v>
      </c>
      <c r="S51" s="78" t="s">
        <v>277</v>
      </c>
      <c r="T51" s="204"/>
      <c r="U51" s="217" t="s">
        <v>191</v>
      </c>
      <c r="V51" s="38"/>
      <c r="W51" s="206"/>
      <c r="X51" s="190"/>
      <c r="Y51" s="190"/>
      <c r="Z51" s="179"/>
      <c r="AA51" s="179"/>
      <c r="AB51" s="179"/>
      <c r="AC51" s="190"/>
      <c r="AD51" s="179"/>
      <c r="AE51" s="179"/>
      <c r="AF51" s="179"/>
      <c r="AG51" s="190"/>
      <c r="AH51" s="182"/>
      <c r="AI51" s="179"/>
      <c r="AJ51" s="179"/>
      <c r="AK51" s="179"/>
      <c r="AL51" s="179"/>
      <c r="AM51" s="190"/>
      <c r="AN51" s="179"/>
      <c r="AO51" s="179"/>
      <c r="AP51" s="179"/>
      <c r="AQ51" s="182"/>
      <c r="AR51" s="24"/>
      <c r="AS51" s="24"/>
    </row>
    <row r="52" spans="1:45" ht="15" customHeight="1" x14ac:dyDescent="0.2">
      <c r="A52" s="2"/>
      <c r="B52" s="200">
        <v>2005</v>
      </c>
      <c r="C52" s="78" t="s">
        <v>68</v>
      </c>
      <c r="D52" s="179" t="s">
        <v>79</v>
      </c>
      <c r="E52" s="78"/>
      <c r="F52" s="78">
        <v>25</v>
      </c>
      <c r="G52" s="78"/>
      <c r="H52" s="201"/>
      <c r="I52" s="201"/>
      <c r="J52" s="201"/>
      <c r="K52" s="202"/>
      <c r="L52" s="38"/>
      <c r="M52" s="191" t="s">
        <v>211</v>
      </c>
      <c r="N52" s="78"/>
      <c r="O52" s="78"/>
      <c r="P52" s="78" t="s">
        <v>280</v>
      </c>
      <c r="Q52" s="78" t="s">
        <v>192</v>
      </c>
      <c r="R52" s="78" t="s">
        <v>310</v>
      </c>
      <c r="S52" s="78" t="s">
        <v>278</v>
      </c>
      <c r="T52" s="204"/>
      <c r="U52" s="217" t="s">
        <v>287</v>
      </c>
      <c r="V52" s="38"/>
      <c r="W52" s="206"/>
      <c r="X52" s="190"/>
      <c r="Y52" s="190"/>
      <c r="Z52" s="179"/>
      <c r="AA52" s="179"/>
      <c r="AB52" s="179"/>
      <c r="AC52" s="190"/>
      <c r="AD52" s="179"/>
      <c r="AE52" s="179"/>
      <c r="AF52" s="179"/>
      <c r="AG52" s="190"/>
      <c r="AH52" s="182"/>
      <c r="AI52" s="179"/>
      <c r="AJ52" s="179"/>
      <c r="AK52" s="179"/>
      <c r="AL52" s="179"/>
      <c r="AM52" s="190"/>
      <c r="AN52" s="179"/>
      <c r="AO52" s="179"/>
      <c r="AP52" s="179"/>
      <c r="AQ52" s="182"/>
      <c r="AR52" s="24"/>
      <c r="AS52" s="24"/>
    </row>
    <row r="53" spans="1:45" ht="15" customHeight="1" x14ac:dyDescent="0.2">
      <c r="A53" s="2"/>
      <c r="B53" s="200">
        <v>2006</v>
      </c>
      <c r="C53" s="78" t="s">
        <v>64</v>
      </c>
      <c r="D53" s="179" t="s">
        <v>79</v>
      </c>
      <c r="E53" s="78"/>
      <c r="F53" s="78">
        <v>26</v>
      </c>
      <c r="G53" s="78">
        <v>7</v>
      </c>
      <c r="H53" s="201">
        <f t="shared" si="8"/>
        <v>0.2857142857142857</v>
      </c>
      <c r="I53" s="209">
        <f t="shared" si="9"/>
        <v>1.7142857142857142</v>
      </c>
      <c r="J53" s="209">
        <f t="shared" si="10"/>
        <v>2</v>
      </c>
      <c r="K53" s="202">
        <f t="shared" si="11"/>
        <v>4.2857142857142856</v>
      </c>
      <c r="L53" s="38"/>
      <c r="M53" s="191" t="s">
        <v>190</v>
      </c>
      <c r="N53" s="78"/>
      <c r="O53" s="78"/>
      <c r="P53" s="78" t="s">
        <v>281</v>
      </c>
      <c r="Q53" s="78" t="s">
        <v>235</v>
      </c>
      <c r="R53" s="78" t="s">
        <v>311</v>
      </c>
      <c r="S53" s="78" t="s">
        <v>279</v>
      </c>
      <c r="T53" s="204"/>
      <c r="U53" s="217" t="s">
        <v>288</v>
      </c>
      <c r="V53" s="38"/>
      <c r="W53" s="206"/>
      <c r="X53" s="190"/>
      <c r="Y53" s="190"/>
      <c r="Z53" s="179"/>
      <c r="AA53" s="179"/>
      <c r="AB53" s="179"/>
      <c r="AC53" s="190"/>
      <c r="AD53" s="179"/>
      <c r="AE53" s="179"/>
      <c r="AF53" s="179"/>
      <c r="AG53" s="190"/>
      <c r="AH53" s="182"/>
      <c r="AI53" s="179"/>
      <c r="AJ53" s="179"/>
      <c r="AK53" s="179"/>
      <c r="AL53" s="179"/>
      <c r="AM53" s="190"/>
      <c r="AN53" s="179"/>
      <c r="AO53" s="179"/>
      <c r="AP53" s="179"/>
      <c r="AQ53" s="182"/>
      <c r="AR53" s="24"/>
      <c r="AS53" s="24"/>
    </row>
    <row r="54" spans="1:45" ht="15" customHeight="1" x14ac:dyDescent="0.2">
      <c r="A54" s="2"/>
      <c r="B54" s="200">
        <v>2007</v>
      </c>
      <c r="C54" s="78" t="s">
        <v>59</v>
      </c>
      <c r="D54" s="179" t="s">
        <v>79</v>
      </c>
      <c r="E54" s="78"/>
      <c r="F54" s="78">
        <v>27</v>
      </c>
      <c r="G54" s="78">
        <v>12</v>
      </c>
      <c r="H54" s="201">
        <f t="shared" si="8"/>
        <v>8.3333333333333329E-2</v>
      </c>
      <c r="I54" s="201">
        <f t="shared" si="9"/>
        <v>0.33333333333333331</v>
      </c>
      <c r="J54" s="201">
        <f t="shared" si="10"/>
        <v>0.41666666666666669</v>
      </c>
      <c r="K54" s="202">
        <f t="shared" si="11"/>
        <v>3.3333333333333335</v>
      </c>
      <c r="L54" s="38"/>
      <c r="M54" s="191" t="s">
        <v>194</v>
      </c>
      <c r="N54" s="78"/>
      <c r="O54" s="78"/>
      <c r="P54" s="78" t="s">
        <v>291</v>
      </c>
      <c r="Q54" s="78" t="s">
        <v>303</v>
      </c>
      <c r="R54" s="78" t="s">
        <v>169</v>
      </c>
      <c r="S54" s="78" t="s">
        <v>280</v>
      </c>
      <c r="T54" s="204"/>
      <c r="U54" s="217" t="s">
        <v>289</v>
      </c>
      <c r="V54" s="38"/>
      <c r="W54" s="206"/>
      <c r="X54" s="190"/>
      <c r="Y54" s="190"/>
      <c r="Z54" s="179"/>
      <c r="AA54" s="179"/>
      <c r="AB54" s="179"/>
      <c r="AC54" s="190"/>
      <c r="AD54" s="179"/>
      <c r="AE54" s="179"/>
      <c r="AF54" s="179"/>
      <c r="AG54" s="190"/>
      <c r="AH54" s="182"/>
      <c r="AI54" s="179"/>
      <c r="AJ54" s="179"/>
      <c r="AK54" s="179"/>
      <c r="AL54" s="179"/>
      <c r="AM54" s="190"/>
      <c r="AN54" s="179"/>
      <c r="AO54" s="179"/>
      <c r="AP54" s="179"/>
      <c r="AQ54" s="182"/>
      <c r="AR54" s="24"/>
      <c r="AS54" s="24"/>
    </row>
    <row r="55" spans="1:45" ht="15" customHeight="1" x14ac:dyDescent="0.2">
      <c r="A55" s="2"/>
      <c r="B55" s="200">
        <v>2008</v>
      </c>
      <c r="C55" s="78" t="s">
        <v>67</v>
      </c>
      <c r="D55" s="179" t="s">
        <v>118</v>
      </c>
      <c r="E55" s="78"/>
      <c r="F55" s="78">
        <v>28</v>
      </c>
      <c r="G55" s="78">
        <v>7</v>
      </c>
      <c r="H55" s="201">
        <f t="shared" si="8"/>
        <v>0</v>
      </c>
      <c r="I55" s="201">
        <f t="shared" si="9"/>
        <v>0.7142857142857143</v>
      </c>
      <c r="J55" s="201">
        <f t="shared" si="10"/>
        <v>0.7142857142857143</v>
      </c>
      <c r="K55" s="202">
        <f t="shared" si="11"/>
        <v>3.4285714285714284</v>
      </c>
      <c r="L55" s="38"/>
      <c r="M55" s="191" t="s">
        <v>195</v>
      </c>
      <c r="N55" s="78"/>
      <c r="O55" s="78"/>
      <c r="P55" s="78" t="s">
        <v>296</v>
      </c>
      <c r="Q55" s="78" t="s">
        <v>192</v>
      </c>
      <c r="R55" s="78" t="s">
        <v>296</v>
      </c>
      <c r="S55" s="221" t="s">
        <v>281</v>
      </c>
      <c r="T55" s="204"/>
      <c r="U55" s="217" t="s">
        <v>290</v>
      </c>
      <c r="V55" s="38"/>
      <c r="W55" s="206"/>
      <c r="X55" s="190"/>
      <c r="Y55" s="190"/>
      <c r="Z55" s="179"/>
      <c r="AA55" s="179"/>
      <c r="AB55" s="179"/>
      <c r="AC55" s="190"/>
      <c r="AD55" s="179"/>
      <c r="AE55" s="179"/>
      <c r="AF55" s="179"/>
      <c r="AG55" s="190"/>
      <c r="AH55" s="182"/>
      <c r="AI55" s="179"/>
      <c r="AJ55" s="179"/>
      <c r="AK55" s="179"/>
      <c r="AL55" s="179"/>
      <c r="AM55" s="190"/>
      <c r="AN55" s="179"/>
      <c r="AO55" s="179"/>
      <c r="AP55" s="179"/>
      <c r="AQ55" s="182"/>
      <c r="AR55" s="24"/>
      <c r="AS55" s="24"/>
    </row>
    <row r="56" spans="1:45" ht="15" customHeight="1" x14ac:dyDescent="0.2">
      <c r="A56" s="2"/>
      <c r="B56" s="200">
        <v>2009</v>
      </c>
      <c r="C56" s="78" t="s">
        <v>59</v>
      </c>
      <c r="D56" s="179" t="s">
        <v>118</v>
      </c>
      <c r="E56" s="78"/>
      <c r="F56" s="78">
        <v>29</v>
      </c>
      <c r="G56" s="78">
        <v>10</v>
      </c>
      <c r="H56" s="201">
        <f t="shared" si="8"/>
        <v>0</v>
      </c>
      <c r="I56" s="201">
        <f t="shared" si="9"/>
        <v>0.2</v>
      </c>
      <c r="J56" s="201">
        <f t="shared" si="10"/>
        <v>0.2</v>
      </c>
      <c r="K56" s="202">
        <f t="shared" si="11"/>
        <v>3.1</v>
      </c>
      <c r="L56" s="38"/>
      <c r="M56" s="191" t="s">
        <v>196</v>
      </c>
      <c r="N56" s="78"/>
      <c r="O56" s="78"/>
      <c r="P56" s="78" t="s">
        <v>297</v>
      </c>
      <c r="Q56" s="78" t="s">
        <v>304</v>
      </c>
      <c r="R56" s="221" t="s">
        <v>312</v>
      </c>
      <c r="S56" s="78" t="s">
        <v>282</v>
      </c>
      <c r="T56" s="220"/>
      <c r="U56" s="222" t="s">
        <v>291</v>
      </c>
      <c r="V56" s="38"/>
      <c r="W56" s="218"/>
      <c r="X56" s="189"/>
      <c r="Y56" s="189"/>
      <c r="Z56" s="189"/>
      <c r="AA56" s="189"/>
      <c r="AB56" s="189"/>
      <c r="AC56" s="189"/>
      <c r="AD56" s="189"/>
      <c r="AE56" s="189"/>
      <c r="AF56" s="204"/>
      <c r="AG56" s="204"/>
      <c r="AH56" s="219"/>
      <c r="AI56" s="179"/>
      <c r="AJ56" s="179"/>
      <c r="AK56" s="179"/>
      <c r="AL56" s="179"/>
      <c r="AM56" s="190"/>
      <c r="AN56" s="179"/>
      <c r="AO56" s="179"/>
      <c r="AP56" s="179"/>
      <c r="AQ56" s="182"/>
      <c r="AR56" s="24"/>
      <c r="AS56" s="24"/>
    </row>
    <row r="57" spans="1:45" ht="15" customHeight="1" x14ac:dyDescent="0.2">
      <c r="A57" s="2"/>
      <c r="B57" s="200">
        <v>2010</v>
      </c>
      <c r="C57" s="78" t="s">
        <v>65</v>
      </c>
      <c r="D57" s="179" t="s">
        <v>79</v>
      </c>
      <c r="E57" s="78"/>
      <c r="F57" s="78">
        <v>30</v>
      </c>
      <c r="G57" s="78">
        <v>3</v>
      </c>
      <c r="H57" s="201">
        <f t="shared" si="8"/>
        <v>0</v>
      </c>
      <c r="I57" s="201">
        <f t="shared" si="9"/>
        <v>0</v>
      </c>
      <c r="J57" s="201">
        <f t="shared" si="10"/>
        <v>0</v>
      </c>
      <c r="K57" s="202">
        <f t="shared" si="11"/>
        <v>1</v>
      </c>
      <c r="L57" s="38"/>
      <c r="M57" s="191" t="s">
        <v>197</v>
      </c>
      <c r="N57" s="78"/>
      <c r="O57" s="78"/>
      <c r="P57" s="221" t="s">
        <v>298</v>
      </c>
      <c r="Q57" s="78" t="s">
        <v>305</v>
      </c>
      <c r="R57" s="78" t="s">
        <v>313</v>
      </c>
      <c r="S57" s="78" t="s">
        <v>283</v>
      </c>
      <c r="T57" s="204"/>
      <c r="U57" s="217" t="s">
        <v>292</v>
      </c>
      <c r="V57" s="38"/>
      <c r="W57" s="218"/>
      <c r="X57" s="189"/>
      <c r="Y57" s="189"/>
      <c r="Z57" s="189"/>
      <c r="AA57" s="189"/>
      <c r="AB57" s="189"/>
      <c r="AC57" s="189"/>
      <c r="AD57" s="189"/>
      <c r="AE57" s="189"/>
      <c r="AF57" s="204"/>
      <c r="AG57" s="204"/>
      <c r="AH57" s="219"/>
      <c r="AI57" s="179"/>
      <c r="AJ57" s="179"/>
      <c r="AK57" s="179"/>
      <c r="AL57" s="179"/>
      <c r="AM57" s="190"/>
      <c r="AN57" s="179"/>
      <c r="AO57" s="179"/>
      <c r="AP57" s="179"/>
      <c r="AQ57" s="182"/>
      <c r="AR57" s="24"/>
      <c r="AS57" s="24"/>
    </row>
    <row r="58" spans="1:45" s="9" customFormat="1" ht="15" customHeight="1" x14ac:dyDescent="0.25">
      <c r="A58" s="23"/>
      <c r="B58" s="183"/>
      <c r="C58" s="185"/>
      <c r="D58" s="185"/>
      <c r="E58" s="185"/>
      <c r="F58" s="185"/>
      <c r="G58" s="185"/>
      <c r="H58" s="211"/>
      <c r="I58" s="211"/>
      <c r="J58" s="211"/>
      <c r="K58" s="212"/>
      <c r="L58" s="38"/>
      <c r="M58" s="183"/>
      <c r="N58" s="185"/>
      <c r="O58" s="185"/>
      <c r="P58" s="185"/>
      <c r="Q58" s="185"/>
      <c r="R58" s="185"/>
      <c r="S58" s="185"/>
      <c r="T58" s="185"/>
      <c r="U58" s="212"/>
      <c r="V58" s="38"/>
      <c r="W58" s="183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8"/>
      <c r="AI58" s="185"/>
      <c r="AJ58" s="185"/>
      <c r="AK58" s="185"/>
      <c r="AL58" s="185"/>
      <c r="AM58" s="185"/>
      <c r="AN58" s="185"/>
      <c r="AO58" s="185"/>
      <c r="AP58" s="185"/>
      <c r="AQ58" s="188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78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24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74</v>
      </c>
      <c r="C1" s="6"/>
      <c r="D1" s="81"/>
      <c r="E1" s="87" t="s">
        <v>159</v>
      </c>
      <c r="F1" s="150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0"/>
      <c r="AB1" s="150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9" t="s">
        <v>115</v>
      </c>
      <c r="C2" s="62"/>
      <c r="D2" s="151"/>
      <c r="E2" s="13" t="s">
        <v>12</v>
      </c>
      <c r="F2" s="14"/>
      <c r="G2" s="14"/>
      <c r="H2" s="14"/>
      <c r="I2" s="20"/>
      <c r="J2" s="15"/>
      <c r="K2" s="82"/>
      <c r="L2" s="22" t="s">
        <v>160</v>
      </c>
      <c r="M2" s="14"/>
      <c r="N2" s="14"/>
      <c r="O2" s="21"/>
      <c r="P2" s="19"/>
      <c r="Q2" s="22" t="s">
        <v>161</v>
      </c>
      <c r="R2" s="14"/>
      <c r="S2" s="14"/>
      <c r="T2" s="14"/>
      <c r="U2" s="20"/>
      <c r="V2" s="21"/>
      <c r="W2" s="19"/>
      <c r="X2" s="152" t="s">
        <v>162</v>
      </c>
      <c r="Y2" s="153"/>
      <c r="Z2" s="154"/>
      <c r="AA2" s="13" t="s">
        <v>12</v>
      </c>
      <c r="AB2" s="14"/>
      <c r="AC2" s="14"/>
      <c r="AD2" s="14"/>
      <c r="AE2" s="20"/>
      <c r="AF2" s="15"/>
      <c r="AG2" s="82"/>
      <c r="AH2" s="22" t="s">
        <v>163</v>
      </c>
      <c r="AI2" s="14"/>
      <c r="AJ2" s="14"/>
      <c r="AK2" s="21"/>
      <c r="AL2" s="19"/>
      <c r="AM2" s="22" t="s">
        <v>161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1998</v>
      </c>
      <c r="C4" s="25" t="s">
        <v>116</v>
      </c>
      <c r="D4" s="26" t="s">
        <v>117</v>
      </c>
      <c r="E4" s="25">
        <v>23</v>
      </c>
      <c r="F4" s="25">
        <v>2</v>
      </c>
      <c r="G4" s="25">
        <v>5</v>
      </c>
      <c r="H4" s="25">
        <v>33</v>
      </c>
      <c r="I4" s="25">
        <v>101</v>
      </c>
      <c r="J4" s="25"/>
      <c r="K4" s="141"/>
      <c r="L4" s="18"/>
      <c r="M4" s="25" t="s">
        <v>59</v>
      </c>
      <c r="N4" s="18"/>
      <c r="O4" s="18"/>
      <c r="P4" s="24"/>
      <c r="Q4" s="25"/>
      <c r="R4" s="25"/>
      <c r="S4" s="25"/>
      <c r="T4" s="25"/>
      <c r="U4" s="25"/>
      <c r="V4" s="15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1999</v>
      </c>
      <c r="C5" s="25" t="s">
        <v>64</v>
      </c>
      <c r="D5" s="26" t="s">
        <v>99</v>
      </c>
      <c r="E5" s="25"/>
      <c r="F5" s="25"/>
      <c r="G5" s="25"/>
      <c r="H5" s="25"/>
      <c r="I5" s="25"/>
      <c r="J5" s="25"/>
      <c r="K5" s="24"/>
      <c r="L5" s="18"/>
      <c r="M5" s="18"/>
      <c r="N5" s="18"/>
      <c r="O5" s="18"/>
      <c r="P5" s="24"/>
      <c r="Q5" s="25">
        <v>1</v>
      </c>
      <c r="R5" s="25">
        <v>0</v>
      </c>
      <c r="S5" s="25">
        <v>0</v>
      </c>
      <c r="T5" s="25">
        <v>1</v>
      </c>
      <c r="U5" s="25">
        <v>0</v>
      </c>
      <c r="V5" s="15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ht="14.25" x14ac:dyDescent="0.2">
      <c r="A6" s="35"/>
      <c r="B6" s="104" t="s">
        <v>164</v>
      </c>
      <c r="C6" s="108"/>
      <c r="D6" s="107"/>
      <c r="E6" s="106">
        <f>SUM(E4:E5)</f>
        <v>23</v>
      </c>
      <c r="F6" s="106">
        <f>SUM(F4:F5)</f>
        <v>2</v>
      </c>
      <c r="G6" s="106">
        <f>SUM(G4:G5)</f>
        <v>5</v>
      </c>
      <c r="H6" s="106">
        <f>SUM(H4:H5)</f>
        <v>33</v>
      </c>
      <c r="I6" s="106">
        <f>SUM(I4:I5)</f>
        <v>101</v>
      </c>
      <c r="J6" s="158">
        <v>0</v>
      </c>
      <c r="K6" s="82">
        <f>SUM(K4:K5)</f>
        <v>0</v>
      </c>
      <c r="L6" s="22"/>
      <c r="M6" s="20"/>
      <c r="N6" s="70"/>
      <c r="O6" s="71"/>
      <c r="P6" s="24"/>
      <c r="Q6" s="106">
        <f>SUM(Q4:Q5)</f>
        <v>1</v>
      </c>
      <c r="R6" s="106">
        <f>SUM(R4:R5)</f>
        <v>0</v>
      </c>
      <c r="S6" s="106">
        <f>SUM(S4:S5)</f>
        <v>0</v>
      </c>
      <c r="T6" s="106">
        <f>SUM(T4:T5)</f>
        <v>1</v>
      </c>
      <c r="U6" s="106">
        <f>SUM(U4:U5)</f>
        <v>0</v>
      </c>
      <c r="V6" s="33">
        <v>0</v>
      </c>
      <c r="W6" s="82">
        <f>SUM(W4:W5)</f>
        <v>0</v>
      </c>
      <c r="X6" s="16" t="s">
        <v>164</v>
      </c>
      <c r="Y6" s="17"/>
      <c r="Z6" s="15"/>
      <c r="AA6" s="106">
        <f>SUM(AA4:AA5)</f>
        <v>0</v>
      </c>
      <c r="AB6" s="106">
        <f>SUM(AB4:AB5)</f>
        <v>0</v>
      </c>
      <c r="AC6" s="106">
        <f>SUM(AC4:AC5)</f>
        <v>0</v>
      </c>
      <c r="AD6" s="106">
        <f>SUM(AD4:AD5)</f>
        <v>0</v>
      </c>
      <c r="AE6" s="106">
        <f>SUM(AE4:AE5)</f>
        <v>0</v>
      </c>
      <c r="AF6" s="158">
        <v>0</v>
      </c>
      <c r="AG6" s="82">
        <f>SUM(AG4:AG5)</f>
        <v>0</v>
      </c>
      <c r="AH6" s="22"/>
      <c r="AI6" s="20"/>
      <c r="AJ6" s="70"/>
      <c r="AK6" s="71"/>
      <c r="AL6" s="24"/>
      <c r="AM6" s="106">
        <f>SUM(AM4:AM5)</f>
        <v>0</v>
      </c>
      <c r="AN6" s="106">
        <f>SUM(AN4:AN5)</f>
        <v>0</v>
      </c>
      <c r="AO6" s="106">
        <f>SUM(AO4:AO5)</f>
        <v>0</v>
      </c>
      <c r="AP6" s="106">
        <f>SUM(AP4:AP5)</f>
        <v>0</v>
      </c>
      <c r="AQ6" s="106">
        <f>SUM(AQ4:AQ5)</f>
        <v>0</v>
      </c>
      <c r="AR6" s="158">
        <v>0</v>
      </c>
      <c r="AS6" s="155">
        <f>SUM(AS4:AS5)</f>
        <v>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5"/>
      <c r="C7" s="35"/>
      <c r="D7" s="35"/>
      <c r="E7" s="35"/>
      <c r="F7" s="35"/>
      <c r="G7" s="35"/>
      <c r="H7" s="35"/>
      <c r="I7" s="35"/>
      <c r="J7" s="36"/>
      <c r="K7" s="30"/>
      <c r="L7" s="24"/>
      <c r="M7" s="24"/>
      <c r="N7" s="24"/>
      <c r="O7" s="24"/>
      <c r="P7" s="35"/>
      <c r="Q7" s="35"/>
      <c r="R7" s="38"/>
      <c r="S7" s="35"/>
      <c r="T7" s="35"/>
      <c r="U7" s="24"/>
      <c r="V7" s="24"/>
      <c r="W7" s="30"/>
      <c r="X7" s="35"/>
      <c r="Y7" s="35"/>
      <c r="Z7" s="35"/>
      <c r="AA7" s="35"/>
      <c r="AB7" s="35"/>
      <c r="AC7" s="35"/>
      <c r="AD7" s="35"/>
      <c r="AE7" s="35"/>
      <c r="AF7" s="36"/>
      <c r="AG7" s="30"/>
      <c r="AH7" s="24"/>
      <c r="AI7" s="24"/>
      <c r="AJ7" s="24"/>
      <c r="AK7" s="24"/>
      <c r="AL7" s="35"/>
      <c r="AM7" s="35"/>
      <c r="AN7" s="38"/>
      <c r="AO7" s="35"/>
      <c r="AP7" s="35"/>
      <c r="AQ7" s="24"/>
      <c r="AR7" s="24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159" t="s">
        <v>165</v>
      </c>
      <c r="C8" s="160"/>
      <c r="D8" s="161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26</v>
      </c>
      <c r="M8" s="18" t="s">
        <v>27</v>
      </c>
      <c r="N8" s="18" t="s">
        <v>166</v>
      </c>
      <c r="O8" s="18" t="s">
        <v>167</v>
      </c>
      <c r="Q8" s="38"/>
      <c r="R8" s="38" t="s">
        <v>58</v>
      </c>
      <c r="S8" s="38"/>
      <c r="T8" s="58" t="s">
        <v>168</v>
      </c>
      <c r="U8" s="24"/>
      <c r="V8" s="30"/>
      <c r="W8" s="30"/>
      <c r="X8" s="162"/>
      <c r="Y8" s="162"/>
      <c r="Z8" s="162"/>
      <c r="AA8" s="162"/>
      <c r="AB8" s="162"/>
      <c r="AC8" s="38"/>
      <c r="AD8" s="38"/>
      <c r="AE8" s="38"/>
      <c r="AF8" s="35"/>
      <c r="AG8" s="35"/>
      <c r="AH8" s="35"/>
      <c r="AI8" s="35"/>
      <c r="AJ8" s="35"/>
      <c r="AK8" s="35"/>
      <c r="AM8" s="30"/>
      <c r="AN8" s="162"/>
      <c r="AO8" s="162"/>
      <c r="AP8" s="162"/>
      <c r="AQ8" s="162"/>
      <c r="AR8" s="162"/>
      <c r="AS8" s="162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1" t="s">
        <v>11</v>
      </c>
      <c r="C9" s="12"/>
      <c r="D9" s="43"/>
      <c r="E9" s="163">
        <v>356</v>
      </c>
      <c r="F9" s="163">
        <v>13</v>
      </c>
      <c r="G9" s="163">
        <v>55</v>
      </c>
      <c r="H9" s="163">
        <v>273</v>
      </c>
      <c r="I9" s="163">
        <v>1147</v>
      </c>
      <c r="J9" s="164">
        <v>0.52</v>
      </c>
      <c r="K9" s="35">
        <f>PRODUCT(I9/J9)</f>
        <v>2205.7692307692305</v>
      </c>
      <c r="L9" s="165">
        <f>PRODUCT((F9+G9)/E9)</f>
        <v>0.19101123595505617</v>
      </c>
      <c r="M9" s="165">
        <f>PRODUCT(H9/E9)</f>
        <v>0.7668539325842697</v>
      </c>
      <c r="N9" s="165">
        <f>PRODUCT((F9+G9+H9)/E9)</f>
        <v>0.9578651685393258</v>
      </c>
      <c r="O9" s="165">
        <f>PRODUCT(I9/E9)</f>
        <v>3.2219101123595504</v>
      </c>
      <c r="Q9" s="38"/>
      <c r="R9" s="38"/>
      <c r="S9" s="38"/>
      <c r="T9" s="35" t="s">
        <v>119</v>
      </c>
      <c r="U9" s="35"/>
      <c r="V9" s="35"/>
      <c r="W9" s="35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8"/>
      <c r="AO9" s="38"/>
      <c r="AP9" s="38"/>
      <c r="AQ9" s="38"/>
      <c r="AR9" s="38"/>
      <c r="AS9" s="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6" t="s">
        <v>115</v>
      </c>
      <c r="C10" s="167"/>
      <c r="D10" s="147"/>
      <c r="E10" s="163">
        <f>PRODUCT(E6+Q6)</f>
        <v>24</v>
      </c>
      <c r="F10" s="163">
        <f>PRODUCT(F6+R6)</f>
        <v>2</v>
      </c>
      <c r="G10" s="163">
        <f>PRODUCT(G6+S6)</f>
        <v>5</v>
      </c>
      <c r="H10" s="163">
        <f>PRODUCT(H6+T6)</f>
        <v>34</v>
      </c>
      <c r="I10" s="163">
        <f>PRODUCT(I6+U6)</f>
        <v>101</v>
      </c>
      <c r="J10" s="164">
        <v>0</v>
      </c>
      <c r="K10" s="35">
        <f>PRODUCT(K6+W6)</f>
        <v>0</v>
      </c>
      <c r="L10" s="165">
        <f>PRODUCT((F10+G10)/E10)</f>
        <v>0.29166666666666669</v>
      </c>
      <c r="M10" s="165">
        <f>PRODUCT(H10/E10)</f>
        <v>1.4166666666666667</v>
      </c>
      <c r="N10" s="165">
        <f>PRODUCT((F10+G10+H10)/E10)</f>
        <v>1.7083333333333333</v>
      </c>
      <c r="O10" s="165">
        <f>PRODUCT(I10/E10)</f>
        <v>4.208333333333333</v>
      </c>
      <c r="Q10" s="38"/>
      <c r="R10" s="38"/>
      <c r="S10" s="38"/>
      <c r="T10" s="35" t="s">
        <v>120</v>
      </c>
      <c r="U10" s="35"/>
      <c r="V10" s="35"/>
      <c r="W10" s="35"/>
      <c r="X10" s="35"/>
      <c r="Y10" s="35"/>
      <c r="Z10" s="35"/>
      <c r="AA10" s="35"/>
      <c r="AB10" s="35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8" t="s">
        <v>162</v>
      </c>
      <c r="C11" s="169"/>
      <c r="D11" s="170"/>
      <c r="E11" s="163">
        <f>PRODUCT(AA6+AM6)</f>
        <v>0</v>
      </c>
      <c r="F11" s="163">
        <f>PRODUCT(AB6+AN6)</f>
        <v>0</v>
      </c>
      <c r="G11" s="163">
        <f>PRODUCT(AC6+AO6)</f>
        <v>0</v>
      </c>
      <c r="H11" s="163">
        <f>PRODUCT(AD6+AP6)</f>
        <v>0</v>
      </c>
      <c r="I11" s="163">
        <f>PRODUCT(AE6+AQ6)</f>
        <v>0</v>
      </c>
      <c r="J11" s="164">
        <v>0</v>
      </c>
      <c r="K11" s="24">
        <f>PRODUCT(AG6+AS6)</f>
        <v>0</v>
      </c>
      <c r="L11" s="165">
        <v>0</v>
      </c>
      <c r="M11" s="165">
        <v>0</v>
      </c>
      <c r="N11" s="165">
        <v>0</v>
      </c>
      <c r="O11" s="165">
        <v>0</v>
      </c>
      <c r="Q11" s="38"/>
      <c r="R11" s="38"/>
      <c r="S11" s="35"/>
      <c r="T11" s="35" t="s">
        <v>121</v>
      </c>
      <c r="U11" s="24"/>
      <c r="V11" s="24"/>
      <c r="W11" s="35"/>
      <c r="X11" s="35"/>
      <c r="Y11" s="35"/>
      <c r="Z11" s="35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5"/>
      <c r="AL11" s="24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71" t="s">
        <v>164</v>
      </c>
      <c r="C12" s="86"/>
      <c r="D12" s="172"/>
      <c r="E12" s="163">
        <f>SUM(E9:E11)</f>
        <v>380</v>
      </c>
      <c r="F12" s="163">
        <f t="shared" ref="F12:I12" si="0">SUM(F9:F11)</f>
        <v>15</v>
      </c>
      <c r="G12" s="163">
        <f t="shared" si="0"/>
        <v>60</v>
      </c>
      <c r="H12" s="163">
        <f t="shared" si="0"/>
        <v>307</v>
      </c>
      <c r="I12" s="163">
        <f t="shared" si="0"/>
        <v>1248</v>
      </c>
      <c r="J12" s="164">
        <v>0</v>
      </c>
      <c r="K12" s="35">
        <f>SUM(K9:K11)</f>
        <v>2205.7692307692305</v>
      </c>
      <c r="L12" s="165">
        <f>PRODUCT((F12+G12)/E12)</f>
        <v>0.19736842105263158</v>
      </c>
      <c r="M12" s="165">
        <f>PRODUCT(H12/E12)</f>
        <v>0.80789473684210522</v>
      </c>
      <c r="N12" s="165">
        <f>PRODUCT((F12+G12+H12)/E12)</f>
        <v>1.0052631578947369</v>
      </c>
      <c r="O12" s="165">
        <f>PRODUCT(I12/E12)</f>
        <v>3.2842105263157895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24"/>
      <c r="F13" s="24"/>
      <c r="G13" s="24"/>
      <c r="H13" s="24"/>
      <c r="I13" s="24"/>
      <c r="J13" s="35"/>
      <c r="K13" s="35"/>
      <c r="L13" s="24"/>
      <c r="M13" s="24"/>
      <c r="N13" s="24"/>
      <c r="O13" s="24"/>
      <c r="P13" s="35"/>
      <c r="Q13" s="35"/>
      <c r="R13" s="35"/>
      <c r="S13" s="3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8"/>
      <c r="AH177" s="38"/>
      <c r="AI177" s="38"/>
      <c r="AJ177" s="38"/>
      <c r="AK177" s="24"/>
      <c r="AL177" s="24"/>
    </row>
    <row r="178" spans="12:38" x14ac:dyDescent="0.25">
      <c r="R178" s="30"/>
      <c r="S178" s="30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8"/>
      <c r="AH178" s="38"/>
      <c r="AI178" s="38"/>
      <c r="AJ178" s="38"/>
    </row>
    <row r="179" spans="12:38" x14ac:dyDescent="0.25">
      <c r="R179" s="30"/>
      <c r="S179" s="30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8"/>
      <c r="AH179" s="38"/>
      <c r="AI179" s="38"/>
      <c r="AJ179" s="38"/>
    </row>
    <row r="180" spans="12:38" x14ac:dyDescent="0.25">
      <c r="R180" s="30"/>
      <c r="S180" s="30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8"/>
      <c r="AH180" s="38"/>
      <c r="AI180" s="38"/>
      <c r="AJ180" s="38"/>
    </row>
    <row r="181" spans="12:38" x14ac:dyDescent="0.25">
      <c r="L181"/>
      <c r="M181"/>
      <c r="N181"/>
      <c r="O181"/>
      <c r="P181"/>
      <c r="R181" s="30"/>
      <c r="S181" s="30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2851562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1" customWidth="1"/>
    <col min="22" max="22" width="9" style="60" customWidth="1"/>
    <col min="23" max="23" width="24.425781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9"/>
      <c r="R1" s="89"/>
      <c r="S1" s="89"/>
      <c r="T1" s="89"/>
      <c r="U1" s="89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74</v>
      </c>
      <c r="C2" s="87" t="s">
        <v>159</v>
      </c>
      <c r="D2" s="65"/>
      <c r="E2" s="11"/>
      <c r="F2" s="93"/>
      <c r="G2" s="65"/>
      <c r="H2" s="11"/>
      <c r="I2" s="11"/>
      <c r="J2" s="11"/>
      <c r="K2" s="11"/>
      <c r="L2" s="11"/>
      <c r="M2" s="11"/>
      <c r="N2" s="11"/>
      <c r="O2" s="11"/>
      <c r="P2" s="11"/>
      <c r="Q2" s="90"/>
      <c r="R2" s="90"/>
      <c r="S2" s="90"/>
      <c r="T2" s="90"/>
      <c r="U2" s="90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3" t="s">
        <v>75</v>
      </c>
      <c r="C3" s="22" t="s">
        <v>34</v>
      </c>
      <c r="D3" s="104" t="s">
        <v>35</v>
      </c>
      <c r="E3" s="105" t="s">
        <v>1</v>
      </c>
      <c r="F3" s="24"/>
      <c r="G3" s="106" t="s">
        <v>36</v>
      </c>
      <c r="H3" s="107" t="s">
        <v>37</v>
      </c>
      <c r="I3" s="107" t="s">
        <v>31</v>
      </c>
      <c r="J3" s="17" t="s">
        <v>38</v>
      </c>
      <c r="K3" s="108" t="s">
        <v>39</v>
      </c>
      <c r="L3" s="108" t="s">
        <v>40</v>
      </c>
      <c r="M3" s="106" t="s">
        <v>41</v>
      </c>
      <c r="N3" s="106" t="s">
        <v>30</v>
      </c>
      <c r="O3" s="107" t="s">
        <v>42</v>
      </c>
      <c r="P3" s="106" t="s">
        <v>37</v>
      </c>
      <c r="Q3" s="142" t="s">
        <v>16</v>
      </c>
      <c r="R3" s="142">
        <v>1</v>
      </c>
      <c r="S3" s="142">
        <v>2</v>
      </c>
      <c r="T3" s="142">
        <v>3</v>
      </c>
      <c r="U3" s="142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09" t="s">
        <v>76</v>
      </c>
      <c r="C4" s="110" t="s">
        <v>77</v>
      </c>
      <c r="D4" s="111" t="s">
        <v>78</v>
      </c>
      <c r="E4" s="112" t="s">
        <v>79</v>
      </c>
      <c r="F4" s="24"/>
      <c r="G4" s="113"/>
      <c r="H4" s="114"/>
      <c r="I4" s="114">
        <v>1</v>
      </c>
      <c r="J4" s="115"/>
      <c r="K4" s="115" t="s">
        <v>66</v>
      </c>
      <c r="L4" s="115"/>
      <c r="M4" s="115">
        <v>1</v>
      </c>
      <c r="N4" s="115">
        <v>1</v>
      </c>
      <c r="O4" s="113"/>
      <c r="P4" s="114">
        <v>2</v>
      </c>
      <c r="Q4" s="117" t="s">
        <v>109</v>
      </c>
      <c r="R4" s="117" t="s">
        <v>110</v>
      </c>
      <c r="S4" s="143" t="s">
        <v>60</v>
      </c>
      <c r="T4" s="143" t="s">
        <v>111</v>
      </c>
      <c r="U4" s="143" t="s">
        <v>111</v>
      </c>
      <c r="V4" s="116">
        <v>0.71399999999999997</v>
      </c>
      <c r="W4" s="110" t="s">
        <v>80</v>
      </c>
      <c r="X4" s="146">
        <v>4310</v>
      </c>
      <c r="Y4" s="64"/>
      <c r="Z4" s="64"/>
      <c r="AA4" s="64"/>
      <c r="AB4" s="64"/>
      <c r="AC4" s="64"/>
      <c r="AD4" s="64"/>
    </row>
    <row r="5" spans="1:30" x14ac:dyDescent="0.25">
      <c r="A5" s="118"/>
      <c r="B5" s="119" t="s">
        <v>81</v>
      </c>
      <c r="C5" s="120" t="s">
        <v>82</v>
      </c>
      <c r="D5" s="121"/>
      <c r="E5" s="122"/>
      <c r="F5" s="123"/>
      <c r="G5" s="124"/>
      <c r="H5" s="121"/>
      <c r="I5" s="121"/>
      <c r="J5" s="121"/>
      <c r="K5" s="120"/>
      <c r="L5" s="120"/>
      <c r="M5" s="120"/>
      <c r="N5" s="120"/>
      <c r="O5" s="120"/>
      <c r="P5" s="120"/>
      <c r="Q5" s="144"/>
      <c r="R5" s="144"/>
      <c r="S5" s="144"/>
      <c r="T5" s="144"/>
      <c r="U5" s="144"/>
      <c r="V5" s="125"/>
      <c r="W5" s="125"/>
      <c r="X5" s="126"/>
      <c r="Y5" s="64"/>
      <c r="Z5" s="58"/>
      <c r="AA5" s="58"/>
      <c r="AB5" s="58"/>
      <c r="AC5" s="64"/>
      <c r="AD5" s="64"/>
    </row>
    <row r="6" spans="1:30" x14ac:dyDescent="0.25">
      <c r="A6" s="118"/>
      <c r="B6" s="127"/>
      <c r="C6" s="85"/>
      <c r="D6" s="128"/>
      <c r="E6" s="86"/>
      <c r="F6" s="86"/>
      <c r="G6" s="129"/>
      <c r="H6" s="85"/>
      <c r="I6" s="85"/>
      <c r="J6" s="85"/>
      <c r="K6" s="85"/>
      <c r="L6" s="85"/>
      <c r="M6" s="85"/>
      <c r="N6" s="85"/>
      <c r="O6" s="85"/>
      <c r="P6" s="85"/>
      <c r="Q6" s="129"/>
      <c r="R6" s="129"/>
      <c r="S6" s="129"/>
      <c r="T6" s="129"/>
      <c r="U6" s="129"/>
      <c r="V6" s="85"/>
      <c r="W6" s="85"/>
      <c r="X6" s="130"/>
      <c r="Y6" s="38"/>
      <c r="Z6" s="35"/>
      <c r="AA6" s="24"/>
      <c r="AB6" s="24"/>
      <c r="AC6" s="64"/>
      <c r="AD6" s="64"/>
    </row>
    <row r="7" spans="1:30" x14ac:dyDescent="0.25">
      <c r="A7" s="8"/>
      <c r="B7" s="22" t="s">
        <v>83</v>
      </c>
      <c r="C7" s="22" t="s">
        <v>34</v>
      </c>
      <c r="D7" s="16" t="s">
        <v>35</v>
      </c>
      <c r="E7" s="21" t="s">
        <v>1</v>
      </c>
      <c r="F7" s="24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66" t="s">
        <v>16</v>
      </c>
      <c r="R7" s="66">
        <v>1</v>
      </c>
      <c r="S7" s="66">
        <v>2</v>
      </c>
      <c r="T7" s="66">
        <v>3</v>
      </c>
      <c r="U7" s="66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8"/>
      <c r="B8" s="131" t="s">
        <v>84</v>
      </c>
      <c r="C8" s="132" t="s">
        <v>85</v>
      </c>
      <c r="D8" s="133" t="s">
        <v>78</v>
      </c>
      <c r="E8" s="134"/>
      <c r="F8" s="82"/>
      <c r="G8" s="135">
        <v>1</v>
      </c>
      <c r="H8" s="136"/>
      <c r="I8" s="136"/>
      <c r="J8" s="137"/>
      <c r="K8" s="137"/>
      <c r="L8" s="115"/>
      <c r="M8" s="137">
        <v>1</v>
      </c>
      <c r="N8" s="135"/>
      <c r="O8" s="136"/>
      <c r="P8" s="136">
        <v>2</v>
      </c>
      <c r="Q8" s="145"/>
      <c r="R8" s="145"/>
      <c r="S8" s="145"/>
      <c r="T8" s="145"/>
      <c r="U8" s="145"/>
      <c r="V8" s="138"/>
      <c r="W8" s="132" t="s">
        <v>86</v>
      </c>
      <c r="X8" s="139" t="s">
        <v>87</v>
      </c>
      <c r="Y8" s="64"/>
      <c r="Z8" s="64"/>
      <c r="AA8" s="64"/>
      <c r="AB8" s="64"/>
      <c r="AC8" s="64"/>
      <c r="AD8" s="64"/>
    </row>
    <row r="9" spans="1:30" x14ac:dyDescent="0.25">
      <c r="A9" s="8"/>
      <c r="B9" s="131" t="s">
        <v>88</v>
      </c>
      <c r="C9" s="132" t="s">
        <v>89</v>
      </c>
      <c r="D9" s="133" t="s">
        <v>78</v>
      </c>
      <c r="E9" s="134"/>
      <c r="F9" s="82"/>
      <c r="G9" s="135"/>
      <c r="H9" s="136">
        <v>1</v>
      </c>
      <c r="I9" s="136"/>
      <c r="J9" s="137"/>
      <c r="K9" s="137"/>
      <c r="L9" s="115" t="s">
        <v>90</v>
      </c>
      <c r="M9" s="137">
        <v>1</v>
      </c>
      <c r="N9" s="135"/>
      <c r="O9" s="136"/>
      <c r="P9" s="136">
        <v>3</v>
      </c>
      <c r="Q9" s="145"/>
      <c r="R9" s="145"/>
      <c r="S9" s="145"/>
      <c r="T9" s="145"/>
      <c r="U9" s="145"/>
      <c r="V9" s="138"/>
      <c r="W9" s="132" t="s">
        <v>91</v>
      </c>
      <c r="X9" s="139" t="s">
        <v>92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22" t="s">
        <v>7</v>
      </c>
      <c r="C10" s="17"/>
      <c r="D10" s="16"/>
      <c r="E10" s="83"/>
      <c r="F10" s="88"/>
      <c r="G10" s="18"/>
      <c r="H10" s="18">
        <f>SUM(H9:H9)</f>
        <v>1</v>
      </c>
      <c r="I10" s="18"/>
      <c r="J10" s="17"/>
      <c r="K10" s="17"/>
      <c r="L10" s="17"/>
      <c r="M10" s="18">
        <v>2</v>
      </c>
      <c r="N10" s="18"/>
      <c r="O10" s="18"/>
      <c r="P10" s="18">
        <v>5</v>
      </c>
      <c r="Q10" s="66"/>
      <c r="R10" s="66"/>
      <c r="S10" s="66"/>
      <c r="T10" s="66"/>
      <c r="U10" s="66"/>
      <c r="V10" s="33"/>
      <c r="W10" s="84"/>
      <c r="X10" s="66"/>
      <c r="Y10" s="64"/>
      <c r="Z10" s="64"/>
      <c r="AA10" s="64"/>
      <c r="AB10" s="64"/>
      <c r="AC10" s="64"/>
      <c r="AD10" s="64"/>
    </row>
    <row r="11" spans="1:30" x14ac:dyDescent="0.25">
      <c r="A11" s="118"/>
      <c r="B11" s="127"/>
      <c r="C11" s="85"/>
      <c r="D11" s="128"/>
      <c r="E11" s="86"/>
      <c r="F11" s="86"/>
      <c r="G11" s="129"/>
      <c r="H11" s="85"/>
      <c r="I11" s="85"/>
      <c r="J11" s="85"/>
      <c r="K11" s="85"/>
      <c r="L11" s="85"/>
      <c r="M11" s="85"/>
      <c r="N11" s="85"/>
      <c r="O11" s="85"/>
      <c r="P11" s="85"/>
      <c r="Q11" s="129"/>
      <c r="R11" s="129"/>
      <c r="S11" s="129"/>
      <c r="T11" s="129"/>
      <c r="U11" s="129"/>
      <c r="V11" s="85"/>
      <c r="W11" s="85"/>
      <c r="X11" s="130"/>
      <c r="Y11" s="38"/>
      <c r="Z11" s="35"/>
      <c r="AA11" s="24"/>
      <c r="AB11" s="24"/>
      <c r="AC11" s="64"/>
      <c r="AD11" s="64"/>
    </row>
    <row r="12" spans="1:30" x14ac:dyDescent="0.25">
      <c r="A12" s="8"/>
      <c r="B12" s="103" t="s">
        <v>61</v>
      </c>
      <c r="C12" s="22" t="s">
        <v>34</v>
      </c>
      <c r="D12" s="16" t="s">
        <v>35</v>
      </c>
      <c r="E12" s="21" t="s">
        <v>1</v>
      </c>
      <c r="F12" s="24"/>
      <c r="G12" s="18" t="s">
        <v>36</v>
      </c>
      <c r="H12" s="15" t="s">
        <v>37</v>
      </c>
      <c r="I12" s="15" t="s">
        <v>31</v>
      </c>
      <c r="J12" s="17" t="s">
        <v>38</v>
      </c>
      <c r="K12" s="17" t="s">
        <v>39</v>
      </c>
      <c r="L12" s="17" t="s">
        <v>40</v>
      </c>
      <c r="M12" s="18" t="s">
        <v>41</v>
      </c>
      <c r="N12" s="18" t="s">
        <v>30</v>
      </c>
      <c r="O12" s="15" t="s">
        <v>42</v>
      </c>
      <c r="P12" s="18" t="s">
        <v>37</v>
      </c>
      <c r="Q12" s="66" t="s">
        <v>16</v>
      </c>
      <c r="R12" s="66">
        <v>1</v>
      </c>
      <c r="S12" s="66">
        <v>2</v>
      </c>
      <c r="T12" s="66">
        <v>3</v>
      </c>
      <c r="U12" s="66" t="s">
        <v>43</v>
      </c>
      <c r="V12" s="17" t="s">
        <v>21</v>
      </c>
      <c r="W12" s="16" t="s">
        <v>44</v>
      </c>
      <c r="X12" s="16" t="s">
        <v>45</v>
      </c>
      <c r="Y12" s="64"/>
      <c r="Z12" s="64"/>
      <c r="AA12" s="64"/>
      <c r="AB12" s="64"/>
      <c r="AC12" s="64"/>
      <c r="AD12" s="64"/>
    </row>
    <row r="13" spans="1:30" x14ac:dyDescent="0.25">
      <c r="A13" s="8"/>
      <c r="B13" s="131" t="s">
        <v>93</v>
      </c>
      <c r="C13" s="132" t="s">
        <v>94</v>
      </c>
      <c r="D13" s="133" t="s">
        <v>78</v>
      </c>
      <c r="E13" s="134"/>
      <c r="F13" s="24"/>
      <c r="G13" s="135"/>
      <c r="H13" s="136"/>
      <c r="I13" s="136">
        <v>1</v>
      </c>
      <c r="J13" s="137"/>
      <c r="K13" s="137"/>
      <c r="L13" s="115"/>
      <c r="M13" s="137">
        <v>1</v>
      </c>
      <c r="N13" s="135"/>
      <c r="O13" s="136"/>
      <c r="P13" s="136">
        <v>2</v>
      </c>
      <c r="Q13" s="145"/>
      <c r="R13" s="145"/>
      <c r="S13" s="145"/>
      <c r="T13" s="145"/>
      <c r="U13" s="145"/>
      <c r="V13" s="138"/>
      <c r="W13" s="132" t="s">
        <v>95</v>
      </c>
      <c r="X13" s="139" t="s">
        <v>96</v>
      </c>
      <c r="Y13" s="64"/>
      <c r="Z13" s="64"/>
      <c r="AA13" s="64"/>
      <c r="AB13" s="64"/>
      <c r="AC13" s="64"/>
      <c r="AD13" s="64"/>
    </row>
    <row r="14" spans="1:30" x14ac:dyDescent="0.25">
      <c r="A14" s="118"/>
      <c r="B14" s="127"/>
      <c r="C14" s="85"/>
      <c r="D14" s="128"/>
      <c r="E14" s="86"/>
      <c r="F14" s="86"/>
      <c r="G14" s="129"/>
      <c r="H14" s="85"/>
      <c r="I14" s="85"/>
      <c r="J14" s="85"/>
      <c r="K14" s="85"/>
      <c r="L14" s="85"/>
      <c r="M14" s="85"/>
      <c r="N14" s="85"/>
      <c r="O14" s="85"/>
      <c r="P14" s="85"/>
      <c r="Q14" s="129"/>
      <c r="R14" s="129"/>
      <c r="S14" s="129"/>
      <c r="T14" s="129"/>
      <c r="U14" s="129"/>
      <c r="V14" s="85"/>
      <c r="W14" s="85"/>
      <c r="X14" s="130"/>
      <c r="Y14" s="38"/>
      <c r="Z14" s="35"/>
      <c r="AA14" s="24"/>
      <c r="AB14" s="24"/>
      <c r="AC14" s="64"/>
      <c r="AD14" s="64"/>
    </row>
    <row r="15" spans="1:30" x14ac:dyDescent="0.25">
      <c r="A15" s="8"/>
      <c r="B15" s="22" t="s">
        <v>62</v>
      </c>
      <c r="C15" s="22" t="s">
        <v>34</v>
      </c>
      <c r="D15" s="16" t="s">
        <v>35</v>
      </c>
      <c r="E15" s="21" t="s">
        <v>1</v>
      </c>
      <c r="F15" s="24"/>
      <c r="G15" s="18" t="s">
        <v>36</v>
      </c>
      <c r="H15" s="15" t="s">
        <v>37</v>
      </c>
      <c r="I15" s="15" t="s">
        <v>31</v>
      </c>
      <c r="J15" s="17" t="s">
        <v>38</v>
      </c>
      <c r="K15" s="17" t="s">
        <v>39</v>
      </c>
      <c r="L15" s="17" t="s">
        <v>40</v>
      </c>
      <c r="M15" s="18" t="s">
        <v>41</v>
      </c>
      <c r="N15" s="18" t="s">
        <v>30</v>
      </c>
      <c r="O15" s="15" t="s">
        <v>42</v>
      </c>
      <c r="P15" s="18" t="s">
        <v>37</v>
      </c>
      <c r="Q15" s="66" t="s">
        <v>16</v>
      </c>
      <c r="R15" s="66">
        <v>1</v>
      </c>
      <c r="S15" s="66">
        <v>2</v>
      </c>
      <c r="T15" s="66">
        <v>3</v>
      </c>
      <c r="U15" s="66" t="s">
        <v>43</v>
      </c>
      <c r="V15" s="17" t="s">
        <v>21</v>
      </c>
      <c r="W15" s="16" t="s">
        <v>44</v>
      </c>
      <c r="X15" s="16" t="s">
        <v>45</v>
      </c>
      <c r="Y15" s="64"/>
      <c r="Z15" s="64"/>
      <c r="AA15" s="64"/>
      <c r="AB15" s="64"/>
      <c r="AC15" s="64"/>
      <c r="AD15" s="64"/>
    </row>
    <row r="16" spans="1:30" x14ac:dyDescent="0.25">
      <c r="A16" s="8"/>
      <c r="B16" s="109" t="s">
        <v>97</v>
      </c>
      <c r="C16" s="110" t="s">
        <v>98</v>
      </c>
      <c r="D16" s="111" t="s">
        <v>78</v>
      </c>
      <c r="E16" s="140" t="s">
        <v>99</v>
      </c>
      <c r="F16" s="141"/>
      <c r="G16" s="113"/>
      <c r="H16" s="114"/>
      <c r="I16" s="113">
        <v>1</v>
      </c>
      <c r="J16" s="115" t="s">
        <v>100</v>
      </c>
      <c r="K16" s="115">
        <v>1</v>
      </c>
      <c r="L16" s="115"/>
      <c r="M16" s="115">
        <v>1</v>
      </c>
      <c r="N16" s="113"/>
      <c r="O16" s="114"/>
      <c r="P16" s="114"/>
      <c r="Q16" s="143" t="s">
        <v>112</v>
      </c>
      <c r="R16" s="143" t="s">
        <v>154</v>
      </c>
      <c r="S16" s="143" t="s">
        <v>156</v>
      </c>
      <c r="T16" s="143"/>
      <c r="U16" s="143" t="s">
        <v>157</v>
      </c>
      <c r="V16" s="116">
        <v>0.2857142857142857</v>
      </c>
      <c r="W16" s="110" t="s">
        <v>101</v>
      </c>
      <c r="X16" s="117" t="s">
        <v>102</v>
      </c>
      <c r="Y16" s="64"/>
      <c r="Z16" s="64"/>
      <c r="AA16" s="64"/>
      <c r="AB16" s="64"/>
      <c r="AC16" s="64"/>
      <c r="AD16" s="64"/>
    </row>
    <row r="17" spans="1:30" x14ac:dyDescent="0.25">
      <c r="A17" s="8"/>
      <c r="B17" s="131" t="s">
        <v>103</v>
      </c>
      <c r="C17" s="132" t="s">
        <v>104</v>
      </c>
      <c r="D17" s="133" t="s">
        <v>78</v>
      </c>
      <c r="E17" s="134" t="s">
        <v>79</v>
      </c>
      <c r="F17" s="82"/>
      <c r="G17" s="135">
        <v>1</v>
      </c>
      <c r="H17" s="136"/>
      <c r="I17" s="136"/>
      <c r="J17" s="137" t="s">
        <v>105</v>
      </c>
      <c r="K17" s="137">
        <v>9</v>
      </c>
      <c r="L17" s="115" t="s">
        <v>106</v>
      </c>
      <c r="M17" s="137">
        <v>1</v>
      </c>
      <c r="N17" s="135"/>
      <c r="O17" s="136"/>
      <c r="P17" s="136">
        <v>1</v>
      </c>
      <c r="Q17" s="145" t="s">
        <v>113</v>
      </c>
      <c r="R17" s="145" t="s">
        <v>153</v>
      </c>
      <c r="S17" s="145" t="s">
        <v>154</v>
      </c>
      <c r="T17" s="145" t="s">
        <v>155</v>
      </c>
      <c r="U17" s="145"/>
      <c r="V17" s="138">
        <v>0.7</v>
      </c>
      <c r="W17" s="132" t="s">
        <v>107</v>
      </c>
      <c r="X17" s="139" t="s">
        <v>108</v>
      </c>
      <c r="Y17" s="64"/>
      <c r="Z17" s="64"/>
      <c r="AA17" s="64"/>
      <c r="AB17" s="64"/>
      <c r="AC17" s="64"/>
      <c r="AD17" s="64"/>
    </row>
    <row r="18" spans="1:30" x14ac:dyDescent="0.25">
      <c r="A18" s="23"/>
      <c r="B18" s="22" t="s">
        <v>7</v>
      </c>
      <c r="C18" s="17"/>
      <c r="D18" s="16"/>
      <c r="E18" s="83"/>
      <c r="F18" s="88"/>
      <c r="G18" s="18">
        <f>SUM(G17:G17)</f>
        <v>1</v>
      </c>
      <c r="H18" s="18"/>
      <c r="I18" s="18">
        <v>1</v>
      </c>
      <c r="J18" s="17"/>
      <c r="K18" s="17"/>
      <c r="L18" s="17"/>
      <c r="M18" s="18">
        <v>2</v>
      </c>
      <c r="N18" s="18"/>
      <c r="O18" s="18"/>
      <c r="P18" s="18">
        <f t="shared" ref="P18" si="0">SUM(P17:P17)</f>
        <v>1</v>
      </c>
      <c r="Q18" s="66" t="s">
        <v>114</v>
      </c>
      <c r="R18" s="66" t="s">
        <v>109</v>
      </c>
      <c r="S18" s="66" t="s">
        <v>158</v>
      </c>
      <c r="T18" s="66" t="s">
        <v>155</v>
      </c>
      <c r="U18" s="66" t="s">
        <v>157</v>
      </c>
      <c r="V18" s="33">
        <v>0.52900000000000003</v>
      </c>
      <c r="W18" s="84"/>
      <c r="X18" s="66"/>
      <c r="Y18" s="64"/>
      <c r="Z18" s="64"/>
      <c r="AA18" s="64"/>
      <c r="AB18" s="64"/>
      <c r="AC18" s="64"/>
      <c r="AD18" s="64"/>
    </row>
    <row r="19" spans="1:30" x14ac:dyDescent="0.25">
      <c r="A19" s="118"/>
      <c r="B19" s="127"/>
      <c r="C19" s="85"/>
      <c r="D19" s="128"/>
      <c r="E19" s="86"/>
      <c r="F19" s="86"/>
      <c r="G19" s="129"/>
      <c r="H19" s="85"/>
      <c r="I19" s="85"/>
      <c r="J19" s="85"/>
      <c r="K19" s="85"/>
      <c r="L19" s="85"/>
      <c r="M19" s="85"/>
      <c r="N19" s="85"/>
      <c r="O19" s="85"/>
      <c r="P19" s="85"/>
      <c r="Q19" s="129"/>
      <c r="R19" s="129"/>
      <c r="S19" s="129"/>
      <c r="T19" s="129"/>
      <c r="U19" s="129"/>
      <c r="V19" s="85"/>
      <c r="W19" s="85"/>
      <c r="X19" s="130"/>
      <c r="Y19" s="38"/>
      <c r="Z19" s="35"/>
      <c r="AA19" s="24"/>
      <c r="AB19" s="2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0"/>
      <c r="R51" s="80"/>
      <c r="S51" s="80"/>
      <c r="T51" s="80"/>
      <c r="U51" s="8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6"/>
      <c r="R52" s="96"/>
      <c r="S52" s="96"/>
      <c r="T52" s="96"/>
      <c r="U52" s="96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6"/>
      <c r="R53" s="96"/>
      <c r="S53" s="96"/>
      <c r="T53" s="96"/>
      <c r="U53" s="96"/>
      <c r="V53" s="24"/>
      <c r="W53" s="58"/>
      <c r="X53" s="24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96"/>
      <c r="R54" s="96"/>
      <c r="S54" s="96"/>
      <c r="T54" s="96"/>
      <c r="U54" s="96"/>
      <c r="V54" s="24"/>
      <c r="W54" s="58"/>
      <c r="X54" s="24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96"/>
      <c r="R55" s="96"/>
      <c r="S55" s="96"/>
      <c r="T55" s="96"/>
      <c r="U55" s="96"/>
      <c r="V55" s="24"/>
      <c r="W55" s="58"/>
      <c r="X55" s="24"/>
      <c r="Y55" s="64"/>
      <c r="Z55" s="64"/>
      <c r="AA55" s="64"/>
      <c r="AB55" s="64"/>
      <c r="AC55" s="64"/>
      <c r="AD55" s="64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2"/>
      <c r="R71" s="92"/>
      <c r="S71" s="92"/>
      <c r="T71" s="92"/>
      <c r="U71" s="92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2"/>
      <c r="R74" s="92"/>
      <c r="S74" s="92"/>
      <c r="T74" s="92"/>
      <c r="U74" s="9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2"/>
      <c r="R142" s="92"/>
      <c r="S142" s="92"/>
      <c r="T142" s="92"/>
      <c r="U142" s="9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2"/>
      <c r="R143" s="92"/>
      <c r="S143" s="92"/>
      <c r="T143" s="92"/>
      <c r="U143" s="92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2"/>
      <c r="R159" s="92"/>
      <c r="S159" s="92"/>
      <c r="T159" s="92"/>
      <c r="U159" s="92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2"/>
      <c r="R172" s="92"/>
      <c r="S172" s="92"/>
      <c r="T172" s="92"/>
      <c r="U172" s="9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2"/>
      <c r="R188" s="92"/>
      <c r="S188" s="92"/>
      <c r="T188" s="92"/>
      <c r="U188" s="9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2"/>
      <c r="R189" s="92"/>
      <c r="S189" s="92"/>
      <c r="T189" s="92"/>
      <c r="U189" s="92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2020-05-02T17:22:39Z</dcterms:modified>
</cp:coreProperties>
</file>