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51" i="1" l="1"/>
  <c r="AN46" i="1"/>
  <c r="AN41" i="1"/>
  <c r="AM41" i="1"/>
  <c r="AN72" i="1"/>
  <c r="AM72" i="1"/>
  <c r="K88" i="1" l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O12" i="6" l="1"/>
  <c r="N12" i="6"/>
  <c r="M12" i="6"/>
  <c r="L12" i="6"/>
  <c r="K12" i="6"/>
  <c r="AS9" i="6"/>
  <c r="AQ9" i="6"/>
  <c r="AP9" i="6"/>
  <c r="AO9" i="6"/>
  <c r="AN9" i="6"/>
  <c r="AM9" i="6"/>
  <c r="AG9" i="6"/>
  <c r="AE9" i="6"/>
  <c r="I14" i="6" s="1"/>
  <c r="AD9" i="6"/>
  <c r="AC9" i="6"/>
  <c r="G14" i="6" s="1"/>
  <c r="AB9" i="6"/>
  <c r="AA9" i="6"/>
  <c r="E14" i="6" s="1"/>
  <c r="W9" i="6"/>
  <c r="U9" i="6"/>
  <c r="V9" i="6" s="1"/>
  <c r="T9" i="6"/>
  <c r="S9" i="6"/>
  <c r="R9" i="6"/>
  <c r="Q9" i="6"/>
  <c r="K9" i="6"/>
  <c r="K13" i="6" s="1"/>
  <c r="I9" i="6"/>
  <c r="I13" i="6" s="1"/>
  <c r="I15" i="6" s="1"/>
  <c r="H9" i="6"/>
  <c r="H13" i="6" s="1"/>
  <c r="G9" i="6"/>
  <c r="G13" i="6" s="1"/>
  <c r="G15" i="6" s="1"/>
  <c r="F9" i="6"/>
  <c r="F13" i="6" s="1"/>
  <c r="E9" i="6"/>
  <c r="E13" i="6" s="1"/>
  <c r="E15" i="6" s="1"/>
  <c r="M13" i="6" l="1"/>
  <c r="K14" i="6"/>
  <c r="F14" i="6"/>
  <c r="F15" i="6" s="1"/>
  <c r="L15" i="6" s="1"/>
  <c r="H14" i="6"/>
  <c r="K15" i="6"/>
  <c r="N13" i="6"/>
  <c r="L13" i="6"/>
  <c r="O13" i="6"/>
  <c r="O15" i="6"/>
  <c r="O14" i="6"/>
  <c r="J14" i="6"/>
  <c r="M14" i="6"/>
  <c r="H15" i="6"/>
  <c r="M15" i="6" s="1"/>
  <c r="AF9" i="6"/>
  <c r="P18" i="3"/>
  <c r="M18" i="3"/>
  <c r="I18" i="3"/>
  <c r="G18" i="3"/>
  <c r="P8" i="3"/>
  <c r="M8" i="3"/>
  <c r="I8" i="3"/>
  <c r="G8" i="3"/>
  <c r="N14" i="6" l="1"/>
  <c r="L14" i="6"/>
  <c r="N15" i="6"/>
  <c r="AA25" i="1"/>
</calcChain>
</file>

<file path=xl/sharedStrings.xml><?xml version="1.0" encoding="utf-8"?>
<sst xmlns="http://schemas.openxmlformats.org/spreadsheetml/2006/main" count="811" uniqueCount="404">
  <si>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</si>
  <si>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</si>
  <si>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</si>
  <si>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</si>
  <si>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</si>
  <si>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</si>
  <si>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</si>
  <si>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</si>
  <si>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</si>
  <si>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</si>
  <si>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</si>
  <si>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</si>
  <si>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</si>
  <si>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</si>
  <si>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</si>
  <si>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</si>
  <si>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</si>
  <si>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</si>
  <si>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</si>
  <si>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</si>
  <si>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</si>
  <si>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</si>
  <si>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</si>
  <si>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</si>
  <si>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</si>
  <si>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</si>
  <si>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</si>
  <si>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</si>
  <si>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</si>
  <si>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</si>
  <si>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</si>
  <si>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</si>
  <si>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</si>
  <si>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</si>
  <si>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</si>
  <si>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</si>
  <si>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</si>
  <si>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</si>
  <si>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</si>
  <si>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</si>
  <si>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</si>
  <si>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</si>
  <si>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</si>
  <si>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</si>
  <si>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</si>
  <si>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</si>
  <si>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</si>
  <si>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</si>
  <si>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</si>
  <si>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</si>
  <si>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</si>
  <si>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</si>
  <si>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</si>
  <si>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</si>
  <si>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</si>
  <si>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</si>
  <si>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</si>
  <si>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</si>
  <si>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</si>
  <si>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</si>
  <si>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</si>
  <si>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</si>
  <si>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</si>
  <si>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</si>
  <si>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</si>
  <si>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</si>
  <si>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</si>
  <si>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hSM</t>
  </si>
  <si>
    <t>0-0-0</t>
  </si>
  <si>
    <t>5/9</t>
  </si>
  <si>
    <t>1/3</t>
  </si>
  <si>
    <t>2/3</t>
  </si>
  <si>
    <t>1/2</t>
  </si>
  <si>
    <t>0/1</t>
  </si>
  <si>
    <t>1/1</t>
  </si>
  <si>
    <t>3/4</t>
  </si>
  <si>
    <t>KAIKKIEN AIKOJEN TILASTOT, TOP-10</t>
  </si>
  <si>
    <t>PESISPÖRSSIRAJAT</t>
  </si>
  <si>
    <t>1000 p</t>
  </si>
  <si>
    <t>1300 p</t>
  </si>
  <si>
    <t>Lyöty</t>
  </si>
  <si>
    <t>Tuotu</t>
  </si>
  <si>
    <t>3-0  Tahko</t>
  </si>
  <si>
    <t>suomensarja</t>
  </si>
  <si>
    <t>0-3  SoJy</t>
  </si>
  <si>
    <t>3-0  KoU</t>
  </si>
  <si>
    <t>4/5</t>
  </si>
  <si>
    <t>7/9</t>
  </si>
  <si>
    <t>Marko Rasinkangas</t>
  </si>
  <si>
    <t>6.1.1978   Kestilä</t>
  </si>
  <si>
    <t>12.</t>
  </si>
  <si>
    <t>PattU</t>
  </si>
  <si>
    <t>ykköspesis</t>
  </si>
  <si>
    <t>PattU  2</t>
  </si>
  <si>
    <t>KeKi</t>
  </si>
  <si>
    <t>11.05. 1995  Kiri - PattU  0-1  (1-1, 1-2)</t>
  </si>
  <si>
    <t>03.08. 1995  SMJ - PattU  1-2  (1-2, 3-0, 1-5)</t>
  </si>
  <si>
    <t>08.06. 1997  PattU - Kiri  2-0  (8-0, 4-1)</t>
  </si>
  <si>
    <t xml:space="preserve">  17 v   4 kk   5 pv</t>
  </si>
  <si>
    <t>15.  ottelu</t>
  </si>
  <si>
    <t xml:space="preserve">  17 v   6 kk 29 pv</t>
  </si>
  <si>
    <t>34.  ottelu</t>
  </si>
  <si>
    <t xml:space="preserve">  19 v   5 kk   2 pv</t>
  </si>
  <si>
    <t>KKV = Kestilän Kisa-Veikot  (1935),  kasvattajaseura</t>
  </si>
  <si>
    <t>PattU = Pattijoen Urheilijat  (1928)</t>
  </si>
  <si>
    <t>KeKi = Kempeleen Kiri  (1915)</t>
  </si>
  <si>
    <t>YKKÖSPESIS</t>
  </si>
  <si>
    <t>04.07. 1999  Sotkamo</t>
  </si>
  <si>
    <t xml:space="preserve">  2-0  (11-7, 2-0)</t>
  </si>
  <si>
    <t>Länsi</t>
  </si>
  <si>
    <t>1v</t>
  </si>
  <si>
    <t>II p</t>
  </si>
  <si>
    <t>Jukka Peltoniemi</t>
  </si>
  <si>
    <t>06.08. 2000  Oulu</t>
  </si>
  <si>
    <t xml:space="preserve">  2-1  (5-6, 2-0, 1-1, 4-3)</t>
  </si>
  <si>
    <t>Pasi Virtanen</t>
  </si>
  <si>
    <t>30.06. 2002  Seinäjoki</t>
  </si>
  <si>
    <t xml:space="preserve">  0-2  (2-3, 4-9)</t>
  </si>
  <si>
    <t>s</t>
  </si>
  <si>
    <t>02.08. 2003  Sotkamo</t>
  </si>
  <si>
    <t xml:space="preserve">  1-0  (1-1, 1-0)</t>
  </si>
  <si>
    <t>I p</t>
  </si>
  <si>
    <t>Santeri Haipus</t>
  </si>
  <si>
    <t>21 v  5 kk  28 pv</t>
  </si>
  <si>
    <t>B - POJAT</t>
  </si>
  <si>
    <t>14.07. 1995  Karstula</t>
  </si>
  <si>
    <t xml:space="preserve">  2-0  (5-3, 5-2)</t>
  </si>
  <si>
    <t>Mika Rytkönen</t>
  </si>
  <si>
    <t>500</t>
  </si>
  <si>
    <t>A - POJAT</t>
  </si>
  <si>
    <t>13.07. 1996  Kitee</t>
  </si>
  <si>
    <t xml:space="preserve">  2-0  (6-1, 1-0)</t>
  </si>
  <si>
    <t>Jari Alasmäki</t>
  </si>
  <si>
    <t>4798</t>
  </si>
  <si>
    <t>16.08. 1997  Hyvinkää</t>
  </si>
  <si>
    <t xml:space="preserve">  0-2  (0-7, 2-3)</t>
  </si>
  <si>
    <t>Hannu Holma</t>
  </si>
  <si>
    <t>2053</t>
  </si>
  <si>
    <t>27.06. 1998  Sotkamo</t>
  </si>
  <si>
    <t xml:space="preserve">  1-0  (2-2, 6-2)</t>
  </si>
  <si>
    <t>Olli Viljaranta</t>
  </si>
  <si>
    <t>3518</t>
  </si>
  <si>
    <t>3/3</t>
  </si>
  <si>
    <t>15/21</t>
  </si>
  <si>
    <t>9/10</t>
  </si>
  <si>
    <t>5/8</t>
  </si>
  <si>
    <t>1/5</t>
  </si>
  <si>
    <t>0/2</t>
  </si>
  <si>
    <t>2/2</t>
  </si>
  <si>
    <t>8/16</t>
  </si>
  <si>
    <t>4/7</t>
  </si>
  <si>
    <t>1-0-0</t>
  </si>
  <si>
    <t>Jatkosarja  6.</t>
  </si>
  <si>
    <t>Jatkosarja  3.</t>
  </si>
  <si>
    <t>3-2  PuPe</t>
  </si>
  <si>
    <t>2-3  SoJy</t>
  </si>
  <si>
    <t>Jatkosarja  7.</t>
  </si>
  <si>
    <t>3-0  KPL</t>
  </si>
  <si>
    <t>3-2  SoJy</t>
  </si>
  <si>
    <t>4-1  Tahko</t>
  </si>
  <si>
    <t>0-2  ViVe</t>
  </si>
  <si>
    <t>4-1  KaMa</t>
  </si>
  <si>
    <t>0-3  ViVe</t>
  </si>
  <si>
    <t>2-1  KPL</t>
  </si>
  <si>
    <t>2-0  JoMa</t>
  </si>
  <si>
    <t>0-3  Tiikerit</t>
  </si>
  <si>
    <t>3-1  SoJy</t>
  </si>
  <si>
    <t>0-3  KiPa</t>
  </si>
  <si>
    <t>1-3  Lippo</t>
  </si>
  <si>
    <t>3-0  UPV</t>
  </si>
  <si>
    <t>2-0  Tahko</t>
  </si>
  <si>
    <t>3-0  KiPe</t>
  </si>
  <si>
    <t>4-3  Tahko</t>
  </si>
  <si>
    <t>0-4  SoJy</t>
  </si>
  <si>
    <t>1-2  KoU</t>
  </si>
  <si>
    <t>3/9</t>
  </si>
  <si>
    <t>1-2  Kiri</t>
  </si>
  <si>
    <t>3/6</t>
  </si>
  <si>
    <t xml:space="preserve">        Mitalit</t>
  </si>
  <si>
    <t>29.</t>
  </si>
  <si>
    <t>9/14</t>
  </si>
  <si>
    <t xml:space="preserve">      Runkosarja TOP-30</t>
  </si>
  <si>
    <t>18.</t>
  </si>
  <si>
    <t>25.</t>
  </si>
  <si>
    <t>21.</t>
  </si>
  <si>
    <t>14.</t>
  </si>
  <si>
    <t>27.</t>
  </si>
  <si>
    <t>23.</t>
  </si>
  <si>
    <t>15.</t>
  </si>
  <si>
    <t>24.</t>
  </si>
  <si>
    <t>20.</t>
  </si>
  <si>
    <t>22.</t>
  </si>
  <si>
    <t>Ylempi loppusarja TOP-10</t>
  </si>
  <si>
    <t xml:space="preserve"> Kärkilyöjäkuningas  2000     &lt;&gt;     Kultakypärä  2002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</si>
  <si>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</si>
  <si>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</si>
  <si>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</si>
  <si>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</si>
  <si>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</si>
  <si>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</si>
  <si>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</si>
  <si>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</si>
  <si>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33.</t>
  </si>
  <si>
    <t>26.</t>
  </si>
  <si>
    <t>84.</t>
  </si>
  <si>
    <t>39.</t>
  </si>
  <si>
    <t>72.</t>
  </si>
  <si>
    <t>43.</t>
  </si>
  <si>
    <t>36.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</si>
  <si>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</si>
  <si>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</si>
  <si>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</si>
  <si>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</si>
  <si>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</si>
  <si>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</si>
  <si>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</si>
  <si>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 xml:space="preserve"> 1945 - 1995</t>
  </si>
  <si>
    <t xml:space="preserve"> 1979 - 1995</t>
  </si>
  <si>
    <t>197.</t>
  </si>
  <si>
    <t xml:space="preserve"> 500</t>
  </si>
  <si>
    <t xml:space="preserve"> 1945 - 1996</t>
  </si>
  <si>
    <t xml:space="preserve"> 1979 - 1996</t>
  </si>
  <si>
    <t>201.</t>
  </si>
  <si>
    <t xml:space="preserve"> 1945 - 1997</t>
  </si>
  <si>
    <t xml:space="preserve"> 1979 - 1997</t>
  </si>
  <si>
    <t>131.</t>
  </si>
  <si>
    <t xml:space="preserve"> 1945 - 1998</t>
  </si>
  <si>
    <t xml:space="preserve"> 1979 - 1998</t>
  </si>
  <si>
    <t>128.</t>
  </si>
  <si>
    <t xml:space="preserve"> 1945 - 1999</t>
  </si>
  <si>
    <t xml:space="preserve"> 1979 - 1999</t>
  </si>
  <si>
    <t>44.</t>
  </si>
  <si>
    <t xml:space="preserve"> 1945 - 2000</t>
  </si>
  <si>
    <t xml:space="preserve"> 1979 - 2000</t>
  </si>
  <si>
    <t>54.</t>
  </si>
  <si>
    <t>34.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</si>
  <si>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</si>
  <si>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</si>
  <si>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</si>
  <si>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</si>
  <si>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</si>
  <si>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</si>
  <si>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</si>
  <si>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</si>
  <si>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</si>
  <si>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</si>
  <si>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</si>
  <si>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</si>
  <si>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</si>
  <si>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</si>
  <si>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Etenijätilasto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</si>
  <si>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</si>
  <si>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</si>
  <si>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</si>
  <si>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</si>
  <si>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</si>
  <si>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</si>
  <si>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</si>
  <si>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</si>
  <si>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</si>
  <si>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</si>
  <si>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100</t>
  </si>
  <si>
    <t xml:space="preserve"> SIJOITUS</t>
  </si>
  <si>
    <t xml:space="preserve"> Tehotilasto</t>
  </si>
  <si>
    <t xml:space="preserve"> Kärkilyöjätilasto</t>
  </si>
  <si>
    <t>137.</t>
  </si>
  <si>
    <t>69.</t>
  </si>
  <si>
    <t>64.</t>
  </si>
  <si>
    <t>52.</t>
  </si>
  <si>
    <t>28.</t>
  </si>
  <si>
    <t>56.</t>
  </si>
  <si>
    <t>61.</t>
  </si>
  <si>
    <t>35.</t>
  </si>
  <si>
    <t>13.</t>
  </si>
  <si>
    <t>47.</t>
  </si>
  <si>
    <t>42.</t>
  </si>
  <si>
    <t>333.</t>
  </si>
  <si>
    <t>185.</t>
  </si>
  <si>
    <t>95.</t>
  </si>
  <si>
    <t>59.</t>
  </si>
  <si>
    <t>71.</t>
  </si>
  <si>
    <t>67.</t>
  </si>
  <si>
    <t>293.</t>
  </si>
  <si>
    <t>269.</t>
  </si>
  <si>
    <t>191.</t>
  </si>
  <si>
    <t>86.</t>
  </si>
  <si>
    <t>80.</t>
  </si>
  <si>
    <t>83.</t>
  </si>
  <si>
    <t>87.</t>
  </si>
  <si>
    <t>85.</t>
  </si>
  <si>
    <t>48.</t>
  </si>
  <si>
    <t>32.</t>
  </si>
  <si>
    <t>236.</t>
  </si>
  <si>
    <t>99.</t>
  </si>
  <si>
    <t>78.</t>
  </si>
  <si>
    <t>30.</t>
  </si>
  <si>
    <t>299.</t>
  </si>
  <si>
    <t>153.</t>
  </si>
  <si>
    <t>321.</t>
  </si>
  <si>
    <t>149.</t>
  </si>
  <si>
    <t>114.</t>
  </si>
  <si>
    <t>66.</t>
  </si>
  <si>
    <t>29 v   6 kk 30 pv</t>
  </si>
  <si>
    <t>34 v   5 kk  6 pv</t>
  </si>
  <si>
    <t>323. ottelu</t>
  </si>
  <si>
    <t>23.   23.08. 2009  PattU - SoJy  0-2</t>
  </si>
  <si>
    <t>31 v   7 kk 17 pv</t>
  </si>
  <si>
    <t>38.   11.08. 2009  Tahko - PattU  2-1</t>
  </si>
  <si>
    <t xml:space="preserve">  96. ottelu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</si>
  <si>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</si>
  <si>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</si>
  <si>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</si>
  <si>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</si>
  <si>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</si>
  <si>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>211. ottelu</t>
  </si>
  <si>
    <t>197.   08.07. 2003  SMJ - PattU  0-2</t>
  </si>
  <si>
    <t>25 v   6 kk   2 pv</t>
  </si>
  <si>
    <t xml:space="preserve">  86.   05.08. 2007  PattU - NJ  1-0</t>
  </si>
  <si>
    <t xml:space="preserve">  26.   12.05. 2012  PattU - KoU  2-1</t>
  </si>
  <si>
    <t>334. ottelu</t>
  </si>
  <si>
    <t xml:space="preserve">  59.   16.07. 2008  PattU - KoU  2-0</t>
  </si>
  <si>
    <t xml:space="preserve"> Lyöjätilasto</t>
  </si>
  <si>
    <t>110.   10.06. 2010  PattU - Kiri  1-2</t>
  </si>
  <si>
    <t>373. ottelu</t>
  </si>
  <si>
    <t>105.   29.07. 2003  PattU - UPV  2-0</t>
  </si>
  <si>
    <t>209. ottelu</t>
  </si>
  <si>
    <t xml:space="preserve">  55.   05.06. 2008  Tahko - PattU  1-2</t>
  </si>
  <si>
    <t>346. ottelu</t>
  </si>
  <si>
    <t xml:space="preserve">  67.   30.07. 2009  PattU - SoJy  2-0</t>
  </si>
  <si>
    <t xml:space="preserve">  92.   10.08. 2003  IPV - PattU  0-2</t>
  </si>
  <si>
    <t>531.</t>
  </si>
  <si>
    <t>572.</t>
  </si>
  <si>
    <t>395.</t>
  </si>
  <si>
    <t>284.</t>
  </si>
  <si>
    <t>220.</t>
  </si>
  <si>
    <t>158.</t>
  </si>
  <si>
    <t>135.</t>
  </si>
  <si>
    <t>110.</t>
  </si>
  <si>
    <t>92.</t>
  </si>
  <si>
    <t>77.</t>
  </si>
  <si>
    <t>57.</t>
  </si>
  <si>
    <t>50.</t>
  </si>
  <si>
    <t>41.</t>
  </si>
  <si>
    <t>37.</t>
  </si>
  <si>
    <t>1259.</t>
  </si>
  <si>
    <t>1308.</t>
  </si>
  <si>
    <t>992.</t>
  </si>
  <si>
    <t>896.</t>
  </si>
  <si>
    <t>775.</t>
  </si>
  <si>
    <t>566.</t>
  </si>
  <si>
    <t>387.</t>
  </si>
  <si>
    <t>300.</t>
  </si>
  <si>
    <t>258.</t>
  </si>
  <si>
    <t>251.</t>
  </si>
  <si>
    <t>241.</t>
  </si>
  <si>
    <t>226.</t>
  </si>
  <si>
    <t>127.</t>
  </si>
  <si>
    <t>88.</t>
  </si>
  <si>
    <t>70.</t>
  </si>
  <si>
    <t>1040.</t>
  </si>
  <si>
    <t>1075.</t>
  </si>
  <si>
    <t>680.</t>
  </si>
  <si>
    <t>435.</t>
  </si>
  <si>
    <t>285.</t>
  </si>
  <si>
    <t>155.</t>
  </si>
  <si>
    <t>123.</t>
  </si>
  <si>
    <t>101.</t>
  </si>
  <si>
    <t>74.</t>
  </si>
  <si>
    <t>55.</t>
  </si>
  <si>
    <t>51.</t>
  </si>
  <si>
    <t>49.</t>
  </si>
  <si>
    <t>1163.</t>
  </si>
  <si>
    <t>1205.</t>
  </si>
  <si>
    <t>818.</t>
  </si>
  <si>
    <t>613.</t>
  </si>
  <si>
    <t>438.</t>
  </si>
  <si>
    <t>330.</t>
  </si>
  <si>
    <t>255.</t>
  </si>
  <si>
    <t>202.</t>
  </si>
  <si>
    <t>164.</t>
  </si>
  <si>
    <t>156.</t>
  </si>
  <si>
    <t>136.</t>
  </si>
  <si>
    <t>119.</t>
  </si>
  <si>
    <t>63.</t>
  </si>
  <si>
    <t>40.</t>
  </si>
  <si>
    <t>SEUROITTAIN</t>
  </si>
  <si>
    <t>ka / ottelu</t>
  </si>
  <si>
    <t>LYÖDYT, KA/OTT</t>
  </si>
  <si>
    <t>RS</t>
  </si>
  <si>
    <t>YLS</t>
  </si>
  <si>
    <t>ERO</t>
  </si>
  <si>
    <t>TUODUT, KA/OTT</t>
  </si>
  <si>
    <t>Pattijoen Urheilijat</t>
  </si>
  <si>
    <t>YLEISÖENNÄTYS  KOTONA</t>
  </si>
  <si>
    <t>YLEISÖENNÄTYS  VIERAISSA</t>
  </si>
  <si>
    <t>SIJA</t>
  </si>
  <si>
    <t>KATSOJIA</t>
  </si>
  <si>
    <t>KA / PELI</t>
  </si>
  <si>
    <t>104.   23.07. 1998  Lippo - PattU  1-0</t>
  </si>
  <si>
    <t>418.   13.09. 2008  PattU - SoJy  2-0,  fin 4/5</t>
  </si>
  <si>
    <t>823 960</t>
  </si>
  <si>
    <t>RS JA YLS</t>
  </si>
  <si>
    <t>TOP-100     1945-2020</t>
  </si>
  <si>
    <t>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</si>
</sst>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3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0" fillId="0" borderId="0" xfId="0" applyNumberForma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4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165" fontId="4" fillId="6" borderId="1" xfId="2" quotePrefix="1" applyNumberFormat="1" applyFont="1" applyFill="1" applyBorder="1" applyAlignment="1">
      <alignment horizontal="center"/>
    </xf>
    <xf numFmtId="0" fontId="4" fillId="8" borderId="2" xfId="0" applyFont="1" applyFill="1" applyBorder="1"/>
    <xf numFmtId="0" fontId="4" fillId="8" borderId="4" xfId="0" applyFont="1" applyFill="1" applyBorder="1"/>
    <xf numFmtId="165" fontId="4" fillId="8" borderId="1" xfId="2" quotePrefix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166" fontId="4" fillId="4" borderId="0" xfId="0" applyNumberFormat="1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7" xfId="0" applyNumberFormat="1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9.5703125" style="62" customWidth="1"/>
    <col min="5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3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ht="18" customHeight="1" x14ac:dyDescent="0.25">
      <c r="A1" s="1"/>
      <c r="B1" s="9" t="s">
        <v>88</v>
      </c>
      <c r="C1" s="6"/>
      <c r="D1" s="7"/>
      <c r="E1" s="8" t="s">
        <v>89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181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03"/>
      <c r="AA2" s="22"/>
      <c r="AB2" s="25" t="s">
        <v>192</v>
      </c>
      <c r="AC2" s="23"/>
      <c r="AD2" s="17"/>
      <c r="AE2" s="24"/>
      <c r="AF2" s="22"/>
      <c r="AG2" s="25" t="s">
        <v>65</v>
      </c>
      <c r="AH2" s="17"/>
      <c r="AI2" s="17"/>
      <c r="AJ2" s="18"/>
      <c r="AK2" s="22"/>
      <c r="AL2" s="25" t="s">
        <v>64</v>
      </c>
      <c r="AM2" s="23"/>
      <c r="AN2" s="17"/>
      <c r="AO2" s="146" t="s">
        <v>178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58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58</v>
      </c>
      <c r="AE3" s="21" t="s">
        <v>17</v>
      </c>
      <c r="AF3" s="27"/>
      <c r="AG3" s="21" t="s">
        <v>60</v>
      </c>
      <c r="AH3" s="21" t="s">
        <v>61</v>
      </c>
      <c r="AI3" s="18" t="s">
        <v>66</v>
      </c>
      <c r="AJ3" s="21" t="s">
        <v>62</v>
      </c>
      <c r="AK3" s="27"/>
      <c r="AL3" s="21" t="s">
        <v>23</v>
      </c>
      <c r="AM3" s="21" t="s">
        <v>24</v>
      </c>
      <c r="AN3" s="18" t="s">
        <v>67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28">
        <v>1995</v>
      </c>
      <c r="C4" s="28" t="s">
        <v>90</v>
      </c>
      <c r="D4" s="35" t="s">
        <v>91</v>
      </c>
      <c r="E4" s="28">
        <v>16</v>
      </c>
      <c r="F4" s="28">
        <v>0</v>
      </c>
      <c r="G4" s="28">
        <v>1</v>
      </c>
      <c r="H4" s="28">
        <v>6</v>
      </c>
      <c r="I4" s="28">
        <v>44</v>
      </c>
      <c r="J4" s="28">
        <v>26</v>
      </c>
      <c r="K4" s="28">
        <v>12</v>
      </c>
      <c r="L4" s="28">
        <v>5</v>
      </c>
      <c r="M4" s="28">
        <v>1</v>
      </c>
      <c r="N4" s="33">
        <v>0.47799999999999998</v>
      </c>
      <c r="O4" s="27">
        <v>92.05020920502092</v>
      </c>
      <c r="P4" s="79"/>
      <c r="Q4" s="21"/>
      <c r="R4" s="21"/>
      <c r="S4" s="21"/>
      <c r="T4" s="31"/>
      <c r="U4" s="5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5"/>
      <c r="AN4" s="124"/>
      <c r="AO4" s="29"/>
      <c r="AP4" s="32"/>
      <c r="AQ4" s="28"/>
      <c r="AR4" s="42"/>
    </row>
    <row r="5" spans="1:44" s="4" customFormat="1" ht="15" customHeight="1" x14ac:dyDescent="0.25">
      <c r="A5" s="2"/>
      <c r="B5" s="116">
        <v>1996</v>
      </c>
      <c r="C5" s="116" t="s">
        <v>39</v>
      </c>
      <c r="D5" s="117" t="s">
        <v>91</v>
      </c>
      <c r="E5" s="117"/>
      <c r="F5" s="117" t="s">
        <v>92</v>
      </c>
      <c r="G5" s="118"/>
      <c r="H5" s="119"/>
      <c r="I5" s="117"/>
      <c r="J5" s="117"/>
      <c r="K5" s="117"/>
      <c r="L5" s="117"/>
      <c r="M5" s="117"/>
      <c r="N5" s="120"/>
      <c r="O5" s="27">
        <v>0</v>
      </c>
      <c r="P5" s="79"/>
      <c r="Q5" s="21"/>
      <c r="R5" s="21"/>
      <c r="S5" s="21"/>
      <c r="T5" s="31"/>
      <c r="U5" s="5"/>
      <c r="V5" s="28"/>
      <c r="W5" s="29"/>
      <c r="X5" s="28"/>
      <c r="Y5" s="28"/>
      <c r="Z5" s="33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5"/>
      <c r="AO5" s="29"/>
      <c r="AP5" s="32"/>
      <c r="AQ5" s="28"/>
      <c r="AR5" s="42"/>
    </row>
    <row r="6" spans="1:44" s="4" customFormat="1" ht="15" customHeight="1" x14ac:dyDescent="0.25">
      <c r="A6" s="2"/>
      <c r="B6" s="28">
        <v>1997</v>
      </c>
      <c r="C6" s="28" t="s">
        <v>35</v>
      </c>
      <c r="D6" s="35" t="s">
        <v>91</v>
      </c>
      <c r="E6" s="28">
        <v>28</v>
      </c>
      <c r="F6" s="28">
        <v>1</v>
      </c>
      <c r="G6" s="28">
        <v>6</v>
      </c>
      <c r="H6" s="28">
        <v>21</v>
      </c>
      <c r="I6" s="28">
        <v>107</v>
      </c>
      <c r="J6" s="28">
        <v>24</v>
      </c>
      <c r="K6" s="28">
        <v>60</v>
      </c>
      <c r="L6" s="28">
        <v>16</v>
      </c>
      <c r="M6" s="28">
        <v>7</v>
      </c>
      <c r="N6" s="33">
        <v>0.51700000000000002</v>
      </c>
      <c r="O6" s="27">
        <v>206.96324951644101</v>
      </c>
      <c r="P6" s="79"/>
      <c r="Q6" s="21"/>
      <c r="R6" s="21"/>
      <c r="S6" s="21"/>
      <c r="T6" s="31"/>
      <c r="U6" s="28"/>
      <c r="V6" s="28"/>
      <c r="W6" s="29"/>
      <c r="X6" s="28"/>
      <c r="Y6" s="28"/>
      <c r="Z6" s="33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29"/>
      <c r="AP6" s="32"/>
      <c r="AQ6" s="28"/>
      <c r="AR6" s="42"/>
    </row>
    <row r="7" spans="1:44" s="4" customFormat="1" ht="15" customHeight="1" x14ac:dyDescent="0.25">
      <c r="A7" s="2"/>
      <c r="B7" s="28">
        <v>1998</v>
      </c>
      <c r="C7" s="28" t="s">
        <v>41</v>
      </c>
      <c r="D7" s="35" t="s">
        <v>91</v>
      </c>
      <c r="E7" s="28">
        <v>28</v>
      </c>
      <c r="F7" s="28">
        <v>1</v>
      </c>
      <c r="G7" s="28">
        <v>3</v>
      </c>
      <c r="H7" s="28">
        <v>33</v>
      </c>
      <c r="I7" s="28">
        <v>132</v>
      </c>
      <c r="J7" s="28">
        <v>37</v>
      </c>
      <c r="K7" s="28">
        <v>80</v>
      </c>
      <c r="L7" s="28">
        <v>11</v>
      </c>
      <c r="M7" s="28">
        <v>4</v>
      </c>
      <c r="N7" s="33">
        <v>0.60799999999999998</v>
      </c>
      <c r="O7" s="27">
        <v>217.10526315789474</v>
      </c>
      <c r="P7" s="79"/>
      <c r="Q7" s="21" t="s">
        <v>182</v>
      </c>
      <c r="R7" s="21"/>
      <c r="S7" s="21" t="s">
        <v>183</v>
      </c>
      <c r="T7" s="31"/>
      <c r="U7" s="28">
        <v>3</v>
      </c>
      <c r="V7" s="28">
        <v>0</v>
      </c>
      <c r="W7" s="28">
        <v>0</v>
      </c>
      <c r="X7" s="28">
        <v>2</v>
      </c>
      <c r="Y7" s="28">
        <v>8</v>
      </c>
      <c r="Z7" s="33">
        <v>0.42099999999999999</v>
      </c>
      <c r="AA7" s="27"/>
      <c r="AB7" s="21"/>
      <c r="AC7" s="21"/>
      <c r="AD7" s="21"/>
      <c r="AE7" s="21"/>
      <c r="AF7" s="27"/>
      <c r="AG7" s="5" t="s">
        <v>165</v>
      </c>
      <c r="AH7" s="5"/>
      <c r="AI7" s="5"/>
      <c r="AJ7" s="5"/>
      <c r="AK7" s="27"/>
      <c r="AL7" s="28"/>
      <c r="AM7" s="28"/>
      <c r="AN7" s="28"/>
      <c r="AO7" s="28"/>
      <c r="AP7" s="28"/>
      <c r="AQ7" s="28"/>
      <c r="AR7" s="42"/>
    </row>
    <row r="8" spans="1:44" s="4" customFormat="1" ht="15" customHeight="1" x14ac:dyDescent="0.25">
      <c r="A8" s="2"/>
      <c r="B8" s="28">
        <v>1999</v>
      </c>
      <c r="C8" s="28" t="s">
        <v>37</v>
      </c>
      <c r="D8" s="35" t="s">
        <v>91</v>
      </c>
      <c r="E8" s="28">
        <v>28</v>
      </c>
      <c r="F8" s="28">
        <v>1</v>
      </c>
      <c r="G8" s="28">
        <v>7</v>
      </c>
      <c r="H8" s="28">
        <v>37</v>
      </c>
      <c r="I8" s="28">
        <v>152</v>
      </c>
      <c r="J8" s="28">
        <v>34</v>
      </c>
      <c r="K8" s="28">
        <v>72</v>
      </c>
      <c r="L8" s="28">
        <v>38</v>
      </c>
      <c r="M8" s="28">
        <v>8</v>
      </c>
      <c r="N8" s="33">
        <v>0.68500000000000005</v>
      </c>
      <c r="O8" s="27">
        <v>221.89781021897809</v>
      </c>
      <c r="P8" s="79"/>
      <c r="Q8" s="21" t="s">
        <v>41</v>
      </c>
      <c r="R8" s="21" t="s">
        <v>184</v>
      </c>
      <c r="S8" s="21" t="s">
        <v>90</v>
      </c>
      <c r="T8" s="31"/>
      <c r="U8" s="28">
        <v>10</v>
      </c>
      <c r="V8" s="28">
        <v>0</v>
      </c>
      <c r="W8" s="28">
        <v>1</v>
      </c>
      <c r="X8" s="28">
        <v>7</v>
      </c>
      <c r="Y8" s="28">
        <v>34</v>
      </c>
      <c r="Z8" s="33">
        <v>0.60699999999999998</v>
      </c>
      <c r="AA8" s="27"/>
      <c r="AB8" s="21"/>
      <c r="AC8" s="21"/>
      <c r="AD8" s="21"/>
      <c r="AE8" s="21"/>
      <c r="AF8" s="27"/>
      <c r="AG8" s="5" t="s">
        <v>166</v>
      </c>
      <c r="AH8" s="5" t="s">
        <v>167</v>
      </c>
      <c r="AI8" s="5" t="s">
        <v>176</v>
      </c>
      <c r="AJ8" s="5"/>
      <c r="AK8" s="27"/>
      <c r="AL8" s="28">
        <v>1</v>
      </c>
      <c r="AM8" s="28"/>
      <c r="AN8" s="28"/>
      <c r="AO8" s="28"/>
      <c r="AP8" s="28"/>
      <c r="AQ8" s="28"/>
      <c r="AR8" s="42"/>
    </row>
    <row r="9" spans="1:44" s="4" customFormat="1" ht="15" customHeight="1" x14ac:dyDescent="0.25">
      <c r="A9" s="2"/>
      <c r="B9" s="28">
        <v>2000</v>
      </c>
      <c r="C9" s="28" t="s">
        <v>40</v>
      </c>
      <c r="D9" s="35" t="s">
        <v>91</v>
      </c>
      <c r="E9" s="28">
        <v>28</v>
      </c>
      <c r="F9" s="28">
        <v>4</v>
      </c>
      <c r="G9" s="28">
        <v>16</v>
      </c>
      <c r="H9" s="28">
        <v>35</v>
      </c>
      <c r="I9" s="28">
        <v>192</v>
      </c>
      <c r="J9" s="28">
        <v>20</v>
      </c>
      <c r="K9" s="28">
        <v>73</v>
      </c>
      <c r="L9" s="28">
        <v>79</v>
      </c>
      <c r="M9" s="28">
        <v>20</v>
      </c>
      <c r="N9" s="33">
        <v>0.72699999999999998</v>
      </c>
      <c r="O9" s="27">
        <v>264.09903713892709</v>
      </c>
      <c r="P9" s="79"/>
      <c r="Q9" s="21" t="s">
        <v>185</v>
      </c>
      <c r="R9" s="21" t="s">
        <v>182</v>
      </c>
      <c r="S9" s="28" t="s">
        <v>39</v>
      </c>
      <c r="T9" s="31"/>
      <c r="U9" s="28">
        <v>4</v>
      </c>
      <c r="V9" s="28">
        <v>0</v>
      </c>
      <c r="W9" s="28">
        <v>1</v>
      </c>
      <c r="X9" s="28">
        <v>6</v>
      </c>
      <c r="Y9" s="28">
        <v>23</v>
      </c>
      <c r="Z9" s="33">
        <v>0.82099999999999995</v>
      </c>
      <c r="AA9" s="27"/>
      <c r="AB9" s="21"/>
      <c r="AC9" s="21"/>
      <c r="AD9" s="21"/>
      <c r="AE9" s="21"/>
      <c r="AF9" s="27"/>
      <c r="AG9" s="5" t="s">
        <v>168</v>
      </c>
      <c r="AH9" s="5"/>
      <c r="AI9" s="5"/>
      <c r="AJ9" s="5"/>
      <c r="AK9" s="27"/>
      <c r="AL9" s="28">
        <v>1</v>
      </c>
      <c r="AM9" s="28"/>
      <c r="AN9" s="28"/>
      <c r="AO9" s="28"/>
      <c r="AP9" s="28"/>
      <c r="AQ9" s="28"/>
      <c r="AR9" s="42"/>
    </row>
    <row r="10" spans="1:44" s="4" customFormat="1" ht="15" customHeight="1" x14ac:dyDescent="0.25">
      <c r="A10" s="2"/>
      <c r="B10" s="28">
        <v>2001</v>
      </c>
      <c r="C10" s="28" t="s">
        <v>36</v>
      </c>
      <c r="D10" s="35" t="s">
        <v>91</v>
      </c>
      <c r="E10" s="28">
        <v>28</v>
      </c>
      <c r="F10" s="28">
        <v>3</v>
      </c>
      <c r="G10" s="28">
        <v>25</v>
      </c>
      <c r="H10" s="28">
        <v>26</v>
      </c>
      <c r="I10" s="28">
        <v>128</v>
      </c>
      <c r="J10" s="28">
        <v>3</v>
      </c>
      <c r="K10" s="28">
        <v>37</v>
      </c>
      <c r="L10" s="28">
        <v>60</v>
      </c>
      <c r="M10" s="28">
        <v>28</v>
      </c>
      <c r="N10" s="33">
        <v>0.64600000000000002</v>
      </c>
      <c r="O10" s="27">
        <v>198.1424148606811</v>
      </c>
      <c r="P10" s="79"/>
      <c r="Q10" s="21"/>
      <c r="R10" s="21" t="s">
        <v>186</v>
      </c>
      <c r="S10" s="21"/>
      <c r="T10" s="31"/>
      <c r="U10" s="28">
        <v>8</v>
      </c>
      <c r="V10" s="28">
        <v>0</v>
      </c>
      <c r="W10" s="28">
        <v>4</v>
      </c>
      <c r="X10" s="28">
        <v>6</v>
      </c>
      <c r="Y10" s="28">
        <v>33</v>
      </c>
      <c r="Z10" s="33">
        <v>0.67400000000000004</v>
      </c>
      <c r="AA10" s="27"/>
      <c r="AB10" s="21"/>
      <c r="AC10" s="21"/>
      <c r="AD10" s="21"/>
      <c r="AE10" s="21"/>
      <c r="AF10" s="27"/>
      <c r="AG10" s="5" t="s">
        <v>169</v>
      </c>
      <c r="AH10" s="5" t="s">
        <v>84</v>
      </c>
      <c r="AI10" s="5" t="s">
        <v>170</v>
      </c>
      <c r="AJ10" s="5"/>
      <c r="AK10" s="27"/>
      <c r="AL10" s="28"/>
      <c r="AM10" s="28"/>
      <c r="AN10" s="28"/>
      <c r="AO10" s="28"/>
      <c r="AP10" s="28"/>
      <c r="AQ10" s="28">
        <v>1</v>
      </c>
      <c r="AR10" s="42"/>
    </row>
    <row r="11" spans="1:44" s="4" customFormat="1" ht="15" customHeight="1" x14ac:dyDescent="0.25">
      <c r="A11" s="2"/>
      <c r="B11" s="28">
        <v>2002</v>
      </c>
      <c r="C11" s="28" t="s">
        <v>38</v>
      </c>
      <c r="D11" s="35" t="s">
        <v>91</v>
      </c>
      <c r="E11" s="28">
        <v>29</v>
      </c>
      <c r="F11" s="28">
        <v>2</v>
      </c>
      <c r="G11" s="28">
        <v>20</v>
      </c>
      <c r="H11" s="28">
        <v>22</v>
      </c>
      <c r="I11" s="28">
        <v>130</v>
      </c>
      <c r="J11" s="28">
        <v>7</v>
      </c>
      <c r="K11" s="28">
        <v>35</v>
      </c>
      <c r="L11" s="28">
        <v>66</v>
      </c>
      <c r="M11" s="28">
        <v>22</v>
      </c>
      <c r="N11" s="33">
        <v>0.68400000000000005</v>
      </c>
      <c r="O11" s="27">
        <v>190.05847953216372</v>
      </c>
      <c r="P11" s="79" t="s">
        <v>186</v>
      </c>
      <c r="Q11" s="21" t="s">
        <v>179</v>
      </c>
      <c r="R11" s="21" t="s">
        <v>187</v>
      </c>
      <c r="S11" s="21" t="s">
        <v>183</v>
      </c>
      <c r="T11" s="31"/>
      <c r="U11" s="28">
        <v>9</v>
      </c>
      <c r="V11" s="28">
        <v>2</v>
      </c>
      <c r="W11" s="28">
        <v>12</v>
      </c>
      <c r="X11" s="28">
        <v>9</v>
      </c>
      <c r="Y11" s="28">
        <v>45</v>
      </c>
      <c r="Z11" s="33">
        <v>0.70299999999999996</v>
      </c>
      <c r="AA11" s="27"/>
      <c r="AB11" s="21" t="s">
        <v>42</v>
      </c>
      <c r="AC11" s="21"/>
      <c r="AD11" s="21" t="s">
        <v>37</v>
      </c>
      <c r="AE11" s="21" t="s">
        <v>35</v>
      </c>
      <c r="AF11" s="27"/>
      <c r="AG11" s="5" t="s">
        <v>171</v>
      </c>
      <c r="AH11" s="5" t="s">
        <v>82</v>
      </c>
      <c r="AI11" s="5"/>
      <c r="AJ11" s="5" t="s">
        <v>84</v>
      </c>
      <c r="AK11" s="27"/>
      <c r="AL11" s="28">
        <v>1</v>
      </c>
      <c r="AM11" s="28"/>
      <c r="AN11" s="28"/>
      <c r="AO11" s="28"/>
      <c r="AP11" s="28">
        <v>1</v>
      </c>
      <c r="AQ11" s="28"/>
      <c r="AR11" s="42"/>
    </row>
    <row r="12" spans="1:44" s="4" customFormat="1" ht="15" customHeight="1" x14ac:dyDescent="0.25">
      <c r="A12" s="2"/>
      <c r="B12" s="28">
        <v>2003</v>
      </c>
      <c r="C12" s="28" t="s">
        <v>37</v>
      </c>
      <c r="D12" s="35" t="s">
        <v>91</v>
      </c>
      <c r="E12" s="28">
        <v>26</v>
      </c>
      <c r="F12" s="28">
        <v>2</v>
      </c>
      <c r="G12" s="28">
        <v>10</v>
      </c>
      <c r="H12" s="28">
        <v>26</v>
      </c>
      <c r="I12" s="28">
        <v>117</v>
      </c>
      <c r="J12" s="28">
        <v>4</v>
      </c>
      <c r="K12" s="28">
        <v>76</v>
      </c>
      <c r="L12" s="28">
        <v>25</v>
      </c>
      <c r="M12" s="28">
        <v>12</v>
      </c>
      <c r="N12" s="33">
        <v>0.59099999999999997</v>
      </c>
      <c r="O12" s="27">
        <v>197.96954314720813</v>
      </c>
      <c r="P12" s="79"/>
      <c r="Q12" s="21" t="s">
        <v>188</v>
      </c>
      <c r="R12" s="21" t="s">
        <v>189</v>
      </c>
      <c r="S12" s="21" t="s">
        <v>184</v>
      </c>
      <c r="T12" s="31"/>
      <c r="U12" s="28">
        <v>14</v>
      </c>
      <c r="V12" s="28">
        <v>0</v>
      </c>
      <c r="W12" s="28">
        <v>2</v>
      </c>
      <c r="X12" s="28">
        <v>9</v>
      </c>
      <c r="Y12" s="28">
        <v>56</v>
      </c>
      <c r="Z12" s="33">
        <v>0.54400000000000004</v>
      </c>
      <c r="AA12" s="27"/>
      <c r="AB12" s="21"/>
      <c r="AC12" s="21"/>
      <c r="AD12" s="21"/>
      <c r="AE12" s="21"/>
      <c r="AF12" s="27"/>
      <c r="AG12" s="5" t="s">
        <v>172</v>
      </c>
      <c r="AH12" s="5" t="s">
        <v>173</v>
      </c>
      <c r="AI12" s="5" t="s">
        <v>174</v>
      </c>
      <c r="AJ12" s="5"/>
      <c r="AK12" s="27"/>
      <c r="AL12" s="28">
        <v>1</v>
      </c>
      <c r="AM12" s="28"/>
      <c r="AN12" s="28"/>
      <c r="AO12" s="28"/>
      <c r="AP12" s="28"/>
      <c r="AQ12" s="28"/>
      <c r="AR12" s="42"/>
    </row>
    <row r="13" spans="1:44" s="4" customFormat="1" ht="15" customHeight="1" x14ac:dyDescent="0.25">
      <c r="A13" s="2"/>
      <c r="B13" s="28">
        <v>2004</v>
      </c>
      <c r="C13" s="28" t="s">
        <v>35</v>
      </c>
      <c r="D13" s="35" t="s">
        <v>91</v>
      </c>
      <c r="E13" s="28">
        <v>28</v>
      </c>
      <c r="F13" s="28">
        <v>2</v>
      </c>
      <c r="G13" s="28">
        <v>4</v>
      </c>
      <c r="H13" s="28">
        <v>15</v>
      </c>
      <c r="I13" s="28">
        <v>136</v>
      </c>
      <c r="J13" s="28">
        <v>19</v>
      </c>
      <c r="K13" s="28">
        <v>65</v>
      </c>
      <c r="L13" s="28">
        <v>46</v>
      </c>
      <c r="M13" s="28">
        <v>6</v>
      </c>
      <c r="N13" s="33">
        <v>0.59099999999999997</v>
      </c>
      <c r="O13" s="27">
        <v>230.11844331641288</v>
      </c>
      <c r="P13" s="79"/>
      <c r="Q13" s="21"/>
      <c r="R13" s="21"/>
      <c r="S13" s="21" t="s">
        <v>188</v>
      </c>
      <c r="T13" s="31"/>
      <c r="U13" s="5"/>
      <c r="V13" s="28"/>
      <c r="W13" s="29"/>
      <c r="X13" s="28"/>
      <c r="Y13" s="28"/>
      <c r="Z13" s="33"/>
      <c r="AA13" s="27"/>
      <c r="AB13" s="21"/>
      <c r="AC13" s="21"/>
      <c r="AD13" s="21"/>
      <c r="AE13" s="21"/>
      <c r="AF13" s="27"/>
      <c r="AG13" s="5"/>
      <c r="AH13" s="5"/>
      <c r="AI13" s="5"/>
      <c r="AJ13" s="5"/>
      <c r="AK13" s="27"/>
      <c r="AL13" s="28"/>
      <c r="AM13" s="28"/>
      <c r="AN13" s="28"/>
      <c r="AO13" s="28"/>
      <c r="AP13" s="28"/>
      <c r="AQ13" s="28"/>
      <c r="AR13" s="42"/>
    </row>
    <row r="14" spans="1:44" s="4" customFormat="1" ht="15" customHeight="1" x14ac:dyDescent="0.25">
      <c r="A14" s="2"/>
      <c r="B14" s="28">
        <v>2005</v>
      </c>
      <c r="C14" s="28" t="s">
        <v>42</v>
      </c>
      <c r="D14" s="35" t="s">
        <v>91</v>
      </c>
      <c r="E14" s="28">
        <v>25</v>
      </c>
      <c r="F14" s="28">
        <v>1</v>
      </c>
      <c r="G14" s="28">
        <v>1</v>
      </c>
      <c r="H14" s="28">
        <v>32</v>
      </c>
      <c r="I14" s="28">
        <v>126</v>
      </c>
      <c r="J14" s="28">
        <v>11</v>
      </c>
      <c r="K14" s="28">
        <v>90</v>
      </c>
      <c r="L14" s="28">
        <v>23</v>
      </c>
      <c r="M14" s="28">
        <v>2</v>
      </c>
      <c r="N14" s="33">
        <v>0.66</v>
      </c>
      <c r="O14" s="27">
        <v>190.90909090909091</v>
      </c>
      <c r="P14" s="79"/>
      <c r="Q14" s="21" t="s">
        <v>35</v>
      </c>
      <c r="R14" s="21"/>
      <c r="S14" s="21" t="s">
        <v>190</v>
      </c>
      <c r="T14" s="31"/>
      <c r="U14" s="28">
        <v>7</v>
      </c>
      <c r="V14" s="28">
        <v>0</v>
      </c>
      <c r="W14" s="28">
        <v>0</v>
      </c>
      <c r="X14" s="28">
        <v>3</v>
      </c>
      <c r="Y14" s="28">
        <v>42</v>
      </c>
      <c r="Z14" s="33">
        <v>0.66700000000000004</v>
      </c>
      <c r="AA14" s="27"/>
      <c r="AB14" s="21"/>
      <c r="AC14" s="21"/>
      <c r="AD14" s="21"/>
      <c r="AE14" s="21"/>
      <c r="AF14" s="27"/>
      <c r="AG14" s="5" t="s">
        <v>152</v>
      </c>
      <c r="AH14" s="5"/>
      <c r="AI14" s="5"/>
      <c r="AJ14" s="5"/>
      <c r="AK14" s="27"/>
      <c r="AL14" s="28"/>
      <c r="AM14" s="28"/>
      <c r="AN14" s="28"/>
      <c r="AO14" s="28"/>
      <c r="AP14" s="28"/>
      <c r="AQ14" s="28"/>
      <c r="AR14" s="42"/>
    </row>
    <row r="15" spans="1:44" s="4" customFormat="1" ht="15" customHeight="1" x14ac:dyDescent="0.25">
      <c r="A15" s="2"/>
      <c r="B15" s="28">
        <v>2006</v>
      </c>
      <c r="C15" s="28" t="s">
        <v>38</v>
      </c>
      <c r="D15" s="35" t="s">
        <v>91</v>
      </c>
      <c r="E15" s="28">
        <v>27</v>
      </c>
      <c r="F15" s="28">
        <v>1</v>
      </c>
      <c r="G15" s="28">
        <v>5</v>
      </c>
      <c r="H15" s="28">
        <v>23</v>
      </c>
      <c r="I15" s="28">
        <v>147</v>
      </c>
      <c r="J15" s="28">
        <v>4</v>
      </c>
      <c r="K15" s="28">
        <v>53</v>
      </c>
      <c r="L15" s="28">
        <v>84</v>
      </c>
      <c r="M15" s="28">
        <v>6</v>
      </c>
      <c r="N15" s="33">
        <v>0.72099999999999997</v>
      </c>
      <c r="O15" s="27">
        <v>203.88349514563109</v>
      </c>
      <c r="P15" s="79"/>
      <c r="Q15" s="21" t="s">
        <v>189</v>
      </c>
      <c r="R15" s="21"/>
      <c r="S15" s="21" t="s">
        <v>59</v>
      </c>
      <c r="T15" s="31"/>
      <c r="U15" s="28">
        <v>17</v>
      </c>
      <c r="V15" s="28">
        <v>0</v>
      </c>
      <c r="W15" s="28">
        <v>2</v>
      </c>
      <c r="X15" s="28">
        <v>13</v>
      </c>
      <c r="Y15" s="28">
        <v>78</v>
      </c>
      <c r="Z15" s="33">
        <v>0.624</v>
      </c>
      <c r="AA15" s="27"/>
      <c r="AB15" s="21"/>
      <c r="AC15" s="21" t="s">
        <v>35</v>
      </c>
      <c r="AD15" s="21"/>
      <c r="AE15" s="21" t="s">
        <v>34</v>
      </c>
      <c r="AF15" s="27"/>
      <c r="AG15" s="5" t="s">
        <v>153</v>
      </c>
      <c r="AH15" s="5" t="s">
        <v>154</v>
      </c>
      <c r="AI15" s="5"/>
      <c r="AJ15" s="5" t="s">
        <v>155</v>
      </c>
      <c r="AK15" s="27"/>
      <c r="AL15" s="28"/>
      <c r="AM15" s="28"/>
      <c r="AN15" s="28"/>
      <c r="AO15" s="28"/>
      <c r="AP15" s="28">
        <v>1</v>
      </c>
      <c r="AQ15" s="28"/>
      <c r="AR15" s="42"/>
    </row>
    <row r="16" spans="1:44" s="4" customFormat="1" ht="15" customHeight="1" x14ac:dyDescent="0.25">
      <c r="A16" s="2"/>
      <c r="B16" s="28">
        <v>2007</v>
      </c>
      <c r="C16" s="28" t="s">
        <v>41</v>
      </c>
      <c r="D16" s="35" t="s">
        <v>91</v>
      </c>
      <c r="E16" s="28">
        <v>25</v>
      </c>
      <c r="F16" s="28">
        <v>1</v>
      </c>
      <c r="G16" s="28">
        <v>6</v>
      </c>
      <c r="H16" s="28">
        <v>26</v>
      </c>
      <c r="I16" s="28">
        <v>104</v>
      </c>
      <c r="J16" s="28">
        <v>3</v>
      </c>
      <c r="K16" s="28">
        <v>43</v>
      </c>
      <c r="L16" s="28">
        <v>51</v>
      </c>
      <c r="M16" s="28">
        <v>7</v>
      </c>
      <c r="N16" s="33">
        <v>0.64200000000000002</v>
      </c>
      <c r="O16" s="27">
        <v>161.99376947040497</v>
      </c>
      <c r="P16" s="79"/>
      <c r="Q16" s="21" t="s">
        <v>189</v>
      </c>
      <c r="R16" s="21"/>
      <c r="S16" s="21"/>
      <c r="T16" s="31"/>
      <c r="U16" s="28">
        <v>7</v>
      </c>
      <c r="V16" s="28">
        <v>0</v>
      </c>
      <c r="W16" s="28">
        <v>1</v>
      </c>
      <c r="X16" s="28">
        <v>4</v>
      </c>
      <c r="Y16" s="28">
        <v>31</v>
      </c>
      <c r="Z16" s="33">
        <v>0.70499999999999996</v>
      </c>
      <c r="AA16" s="27"/>
      <c r="AB16" s="21"/>
      <c r="AC16" s="21"/>
      <c r="AD16" s="21"/>
      <c r="AE16" s="21"/>
      <c r="AF16" s="27"/>
      <c r="AG16" s="5" t="s">
        <v>156</v>
      </c>
      <c r="AH16" s="5"/>
      <c r="AI16" s="5"/>
      <c r="AJ16" s="5"/>
      <c r="AK16" s="27"/>
      <c r="AL16" s="28"/>
      <c r="AM16" s="28"/>
      <c r="AN16" s="28">
        <v>1</v>
      </c>
      <c r="AO16" s="28"/>
      <c r="AP16" s="28"/>
      <c r="AQ16" s="28"/>
      <c r="AR16" s="42"/>
    </row>
    <row r="17" spans="1:44" s="4" customFormat="1" ht="15" customHeight="1" x14ac:dyDescent="0.25">
      <c r="A17" s="2"/>
      <c r="B17" s="28">
        <v>2008</v>
      </c>
      <c r="C17" s="28" t="s">
        <v>39</v>
      </c>
      <c r="D17" s="35" t="s">
        <v>91</v>
      </c>
      <c r="E17" s="28">
        <v>24</v>
      </c>
      <c r="F17" s="28">
        <v>1</v>
      </c>
      <c r="G17" s="28">
        <v>22</v>
      </c>
      <c r="H17" s="28">
        <v>12</v>
      </c>
      <c r="I17" s="28">
        <v>76</v>
      </c>
      <c r="J17" s="28">
        <v>9</v>
      </c>
      <c r="K17" s="28">
        <v>16</v>
      </c>
      <c r="L17" s="28">
        <v>28</v>
      </c>
      <c r="M17" s="28">
        <v>23</v>
      </c>
      <c r="N17" s="33">
        <v>0.54700000000000004</v>
      </c>
      <c r="O17" s="27">
        <v>138.9396709323583</v>
      </c>
      <c r="P17" s="79" t="s">
        <v>191</v>
      </c>
      <c r="Q17" s="21"/>
      <c r="R17" s="21" t="s">
        <v>183</v>
      </c>
      <c r="S17" s="21"/>
      <c r="T17" s="31"/>
      <c r="U17" s="28">
        <v>15</v>
      </c>
      <c r="V17" s="28">
        <v>0</v>
      </c>
      <c r="W17" s="28">
        <v>5</v>
      </c>
      <c r="X17" s="28">
        <v>6</v>
      </c>
      <c r="Y17" s="28">
        <v>51</v>
      </c>
      <c r="Z17" s="33">
        <v>0.46800000000000003</v>
      </c>
      <c r="AA17" s="27"/>
      <c r="AB17" s="21"/>
      <c r="AC17" s="21"/>
      <c r="AD17" s="21"/>
      <c r="AE17" s="21"/>
      <c r="AF17" s="27"/>
      <c r="AG17" s="5" t="s">
        <v>153</v>
      </c>
      <c r="AH17" s="5" t="s">
        <v>157</v>
      </c>
      <c r="AI17" s="5"/>
      <c r="AJ17" s="5" t="s">
        <v>158</v>
      </c>
      <c r="AK17" s="27"/>
      <c r="AL17" s="28"/>
      <c r="AM17" s="28"/>
      <c r="AN17" s="28"/>
      <c r="AO17" s="28">
        <v>1</v>
      </c>
      <c r="AP17" s="28"/>
      <c r="AQ17" s="28"/>
      <c r="AR17" s="42"/>
    </row>
    <row r="18" spans="1:44" s="4" customFormat="1" ht="15" customHeight="1" x14ac:dyDescent="0.25">
      <c r="A18" s="2"/>
      <c r="B18" s="28">
        <v>2009</v>
      </c>
      <c r="C18" s="28" t="s">
        <v>37</v>
      </c>
      <c r="D18" s="35" t="s">
        <v>91</v>
      </c>
      <c r="E18" s="28">
        <v>24</v>
      </c>
      <c r="F18" s="28">
        <v>1</v>
      </c>
      <c r="G18" s="29">
        <v>35</v>
      </c>
      <c r="H18" s="28">
        <v>10</v>
      </c>
      <c r="I18" s="28">
        <v>73</v>
      </c>
      <c r="J18" s="28">
        <v>1</v>
      </c>
      <c r="K18" s="28">
        <v>5</v>
      </c>
      <c r="L18" s="28">
        <v>31</v>
      </c>
      <c r="M18" s="28">
        <v>36</v>
      </c>
      <c r="N18" s="33">
        <v>0.44800000000000001</v>
      </c>
      <c r="O18" s="27">
        <v>162.94642857142856</v>
      </c>
      <c r="P18" s="79" t="s">
        <v>42</v>
      </c>
      <c r="Q18" s="21"/>
      <c r="R18" s="21" t="s">
        <v>59</v>
      </c>
      <c r="S18" s="21"/>
      <c r="T18" s="31"/>
      <c r="U18" s="28">
        <v>10</v>
      </c>
      <c r="V18" s="28">
        <v>0</v>
      </c>
      <c r="W18" s="29">
        <v>14</v>
      </c>
      <c r="X18" s="28">
        <v>4</v>
      </c>
      <c r="Y18" s="28">
        <v>30</v>
      </c>
      <c r="Z18" s="33">
        <v>0.36599999999999999</v>
      </c>
      <c r="AA18" s="27"/>
      <c r="AB18" s="21" t="s">
        <v>37</v>
      </c>
      <c r="AC18" s="21"/>
      <c r="AD18" s="21" t="s">
        <v>35</v>
      </c>
      <c r="AE18" s="21"/>
      <c r="AF18" s="27"/>
      <c r="AG18" s="5" t="s">
        <v>159</v>
      </c>
      <c r="AH18" s="5" t="s">
        <v>84</v>
      </c>
      <c r="AI18" s="5" t="s">
        <v>160</v>
      </c>
      <c r="AJ18" s="5"/>
      <c r="AK18" s="27"/>
      <c r="AL18" s="28"/>
      <c r="AM18" s="28"/>
      <c r="AN18" s="28"/>
      <c r="AO18" s="29"/>
      <c r="AP18" s="32"/>
      <c r="AQ18" s="28"/>
      <c r="AR18" s="42"/>
    </row>
    <row r="19" spans="1:44" s="4" customFormat="1" ht="15" customHeight="1" x14ac:dyDescent="0.25">
      <c r="A19" s="2"/>
      <c r="B19" s="28">
        <v>2010</v>
      </c>
      <c r="C19" s="28" t="s">
        <v>42</v>
      </c>
      <c r="D19" s="35" t="s">
        <v>91</v>
      </c>
      <c r="E19" s="28">
        <v>26</v>
      </c>
      <c r="F19" s="28">
        <v>5</v>
      </c>
      <c r="G19" s="29">
        <v>41</v>
      </c>
      <c r="H19" s="28">
        <v>21</v>
      </c>
      <c r="I19" s="28">
        <v>109</v>
      </c>
      <c r="J19" s="28">
        <v>3</v>
      </c>
      <c r="K19" s="28">
        <v>11</v>
      </c>
      <c r="L19" s="28">
        <v>49</v>
      </c>
      <c r="M19" s="28">
        <v>46</v>
      </c>
      <c r="N19" s="33">
        <v>0.56499999999999995</v>
      </c>
      <c r="O19" s="27">
        <v>192.9203539823009</v>
      </c>
      <c r="P19" s="79" t="s">
        <v>59</v>
      </c>
      <c r="Q19" s="21"/>
      <c r="R19" s="21" t="s">
        <v>42</v>
      </c>
      <c r="S19" s="21"/>
      <c r="T19" s="31"/>
      <c r="U19" s="28">
        <v>3</v>
      </c>
      <c r="V19" s="28">
        <v>0</v>
      </c>
      <c r="W19" s="29">
        <v>3</v>
      </c>
      <c r="X19" s="28">
        <v>0</v>
      </c>
      <c r="Y19" s="28">
        <v>7</v>
      </c>
      <c r="Z19" s="33">
        <v>0.46700000000000003</v>
      </c>
      <c r="AA19" s="27"/>
      <c r="AB19" s="21"/>
      <c r="AC19" s="21"/>
      <c r="AD19" s="21"/>
      <c r="AE19" s="21"/>
      <c r="AF19" s="27"/>
      <c r="AG19" s="5" t="s">
        <v>84</v>
      </c>
      <c r="AH19" s="5"/>
      <c r="AI19" s="5"/>
      <c r="AJ19" s="5"/>
      <c r="AK19" s="27"/>
      <c r="AL19" s="28"/>
      <c r="AM19" s="28"/>
      <c r="AN19" s="28"/>
      <c r="AO19" s="29"/>
      <c r="AP19" s="32"/>
      <c r="AQ19" s="28"/>
      <c r="AR19" s="42"/>
    </row>
    <row r="20" spans="1:44" s="4" customFormat="1" ht="15" customHeight="1" x14ac:dyDescent="0.25">
      <c r="A20" s="2"/>
      <c r="B20" s="28">
        <v>2011</v>
      </c>
      <c r="C20" s="28" t="s">
        <v>36</v>
      </c>
      <c r="D20" s="35" t="s">
        <v>91</v>
      </c>
      <c r="E20" s="28">
        <v>25</v>
      </c>
      <c r="F20" s="28">
        <v>2</v>
      </c>
      <c r="G20" s="29">
        <v>27</v>
      </c>
      <c r="H20" s="28">
        <v>6</v>
      </c>
      <c r="I20" s="28">
        <v>71</v>
      </c>
      <c r="J20" s="28">
        <v>2</v>
      </c>
      <c r="K20" s="28">
        <v>8</v>
      </c>
      <c r="L20" s="28">
        <v>32</v>
      </c>
      <c r="M20" s="28">
        <v>29</v>
      </c>
      <c r="N20" s="33">
        <v>0.44400000000000001</v>
      </c>
      <c r="O20" s="27">
        <v>159.90990990990991</v>
      </c>
      <c r="P20" s="79" t="s">
        <v>184</v>
      </c>
      <c r="Q20" s="21"/>
      <c r="R20" s="21"/>
      <c r="S20" s="21"/>
      <c r="T20" s="31"/>
      <c r="U20" s="28">
        <v>11</v>
      </c>
      <c r="V20" s="28">
        <v>1</v>
      </c>
      <c r="W20" s="29">
        <v>13</v>
      </c>
      <c r="X20" s="28">
        <v>5</v>
      </c>
      <c r="Y20" s="28">
        <v>27</v>
      </c>
      <c r="Z20" s="33">
        <v>0.40899999999999997</v>
      </c>
      <c r="AA20" s="27"/>
      <c r="AB20" s="21" t="s">
        <v>35</v>
      </c>
      <c r="AC20" s="21"/>
      <c r="AD20" s="21"/>
      <c r="AE20" s="21"/>
      <c r="AF20" s="27"/>
      <c r="AG20" s="5" t="s">
        <v>161</v>
      </c>
      <c r="AH20" s="5" t="s">
        <v>162</v>
      </c>
      <c r="AI20" s="5" t="s">
        <v>163</v>
      </c>
      <c r="AJ20" s="5"/>
      <c r="AK20" s="27"/>
      <c r="AL20" s="28"/>
      <c r="AM20" s="28"/>
      <c r="AN20" s="28"/>
      <c r="AO20" s="29"/>
      <c r="AP20" s="32"/>
      <c r="AQ20" s="28">
        <v>1</v>
      </c>
      <c r="AR20" s="42"/>
    </row>
    <row r="21" spans="1:44" s="4" customFormat="1" ht="15" customHeight="1" x14ac:dyDescent="0.25">
      <c r="A21" s="2"/>
      <c r="B21" s="28">
        <v>2012</v>
      </c>
      <c r="C21" s="28" t="s">
        <v>36</v>
      </c>
      <c r="D21" s="35" t="s">
        <v>91</v>
      </c>
      <c r="E21" s="28">
        <v>12</v>
      </c>
      <c r="F21" s="28">
        <v>0</v>
      </c>
      <c r="G21" s="28">
        <v>5</v>
      </c>
      <c r="H21" s="28">
        <v>3</v>
      </c>
      <c r="I21" s="28">
        <v>21</v>
      </c>
      <c r="J21" s="28">
        <v>5</v>
      </c>
      <c r="K21" s="28">
        <v>0</v>
      </c>
      <c r="L21" s="28">
        <v>11</v>
      </c>
      <c r="M21" s="28">
        <v>5</v>
      </c>
      <c r="N21" s="33">
        <v>0.35599999999999998</v>
      </c>
      <c r="O21" s="27">
        <v>58.988764044943821</v>
      </c>
      <c r="P21" s="79"/>
      <c r="Q21" s="21"/>
      <c r="R21" s="21"/>
      <c r="S21" s="21"/>
      <c r="T21" s="31"/>
      <c r="U21" s="28">
        <v>8</v>
      </c>
      <c r="V21" s="28">
        <v>0</v>
      </c>
      <c r="W21" s="29">
        <v>4</v>
      </c>
      <c r="X21" s="28">
        <v>1</v>
      </c>
      <c r="Y21" s="28">
        <v>11</v>
      </c>
      <c r="Z21" s="33">
        <v>0.32400000000000001</v>
      </c>
      <c r="AA21" s="27"/>
      <c r="AB21" s="21"/>
      <c r="AC21" s="21"/>
      <c r="AD21" s="21"/>
      <c r="AE21" s="21"/>
      <c r="AF21" s="27"/>
      <c r="AG21" s="5" t="s">
        <v>85</v>
      </c>
      <c r="AH21" s="5" t="s">
        <v>84</v>
      </c>
      <c r="AI21" s="5" t="s">
        <v>164</v>
      </c>
      <c r="AJ21" s="5"/>
      <c r="AK21" s="27"/>
      <c r="AL21" s="28"/>
      <c r="AM21" s="28"/>
      <c r="AN21" s="28"/>
      <c r="AO21" s="29"/>
      <c r="AP21" s="32"/>
      <c r="AQ21" s="28">
        <v>1</v>
      </c>
      <c r="AR21" s="42"/>
    </row>
    <row r="22" spans="1:44" s="4" customFormat="1" ht="15" customHeight="1" x14ac:dyDescent="0.25">
      <c r="A22" s="2"/>
      <c r="B22" s="113">
        <v>2013</v>
      </c>
      <c r="C22" s="113" t="s">
        <v>36</v>
      </c>
      <c r="D22" s="114" t="s">
        <v>93</v>
      </c>
      <c r="E22" s="114"/>
      <c r="F22" s="114" t="s">
        <v>83</v>
      </c>
      <c r="G22" s="121"/>
      <c r="H22" s="122"/>
      <c r="I22" s="114"/>
      <c r="J22" s="114"/>
      <c r="K22" s="114"/>
      <c r="L22" s="114"/>
      <c r="M22" s="121"/>
      <c r="N22" s="123"/>
      <c r="O22" s="27">
        <v>0</v>
      </c>
      <c r="P22" s="79"/>
      <c r="Q22" s="21"/>
      <c r="R22" s="21"/>
      <c r="S22" s="21"/>
      <c r="T22" s="31"/>
      <c r="U22" s="5"/>
      <c r="V22" s="28"/>
      <c r="W22" s="29"/>
      <c r="X22" s="28"/>
      <c r="Y22" s="28"/>
      <c r="Z22" s="33"/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28"/>
      <c r="AM22" s="28"/>
      <c r="AN22" s="5"/>
      <c r="AO22" s="29"/>
      <c r="AP22" s="32"/>
      <c r="AQ22" s="28"/>
      <c r="AR22" s="42"/>
    </row>
    <row r="23" spans="1:44" s="4" customFormat="1" ht="15" customHeight="1" x14ac:dyDescent="0.25">
      <c r="A23" s="2"/>
      <c r="B23" s="116">
        <v>2013</v>
      </c>
      <c r="C23" s="116" t="s">
        <v>37</v>
      </c>
      <c r="D23" s="117" t="s">
        <v>94</v>
      </c>
      <c r="E23" s="117"/>
      <c r="F23" s="117" t="s">
        <v>92</v>
      </c>
      <c r="G23" s="118"/>
      <c r="H23" s="119"/>
      <c r="I23" s="117"/>
      <c r="J23" s="117"/>
      <c r="K23" s="117"/>
      <c r="L23" s="117"/>
      <c r="M23" s="118"/>
      <c r="N23" s="120"/>
      <c r="O23" s="27">
        <v>0</v>
      </c>
      <c r="P23" s="21"/>
      <c r="Q23" s="21"/>
      <c r="R23" s="21"/>
      <c r="S23" s="21"/>
      <c r="T23" s="27"/>
      <c r="U23" s="5"/>
      <c r="V23" s="28"/>
      <c r="W23" s="29"/>
      <c r="X23" s="28"/>
      <c r="Y23" s="28"/>
      <c r="Z23" s="33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28"/>
      <c r="AM23" s="28"/>
      <c r="AN23" s="5"/>
      <c r="AO23" s="29"/>
      <c r="AP23" s="32"/>
      <c r="AQ23" s="28"/>
      <c r="AR23" s="42"/>
    </row>
    <row r="24" spans="1:44" s="4" customFormat="1" ht="15" customHeight="1" x14ac:dyDescent="0.25">
      <c r="A24" s="2"/>
      <c r="B24" s="113">
        <v>2014</v>
      </c>
      <c r="C24" s="113" t="s">
        <v>40</v>
      </c>
      <c r="D24" s="114" t="s">
        <v>93</v>
      </c>
      <c r="E24" s="114"/>
      <c r="F24" s="114" t="s">
        <v>83</v>
      </c>
      <c r="G24" s="121"/>
      <c r="H24" s="122"/>
      <c r="I24" s="114"/>
      <c r="J24" s="114"/>
      <c r="K24" s="114"/>
      <c r="L24" s="114"/>
      <c r="M24" s="121"/>
      <c r="N24" s="123"/>
      <c r="O24" s="27">
        <v>0</v>
      </c>
      <c r="P24" s="79"/>
      <c r="Q24" s="21"/>
      <c r="R24" s="21"/>
      <c r="S24" s="21"/>
      <c r="T24" s="31"/>
      <c r="U24" s="5"/>
      <c r="V24" s="28"/>
      <c r="W24" s="29"/>
      <c r="X24" s="28"/>
      <c r="Y24" s="28"/>
      <c r="Z24" s="33"/>
      <c r="AA24" s="27"/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28"/>
      <c r="AM24" s="28"/>
      <c r="AN24" s="5"/>
      <c r="AO24" s="29"/>
      <c r="AP24" s="32"/>
      <c r="AQ24" s="28"/>
      <c r="AR24" s="42"/>
    </row>
    <row r="25" spans="1:44" s="4" customFormat="1" ht="15" customHeight="1" x14ac:dyDescent="0.25">
      <c r="A25" s="1"/>
      <c r="B25" s="19" t="s">
        <v>7</v>
      </c>
      <c r="C25" s="20"/>
      <c r="D25" s="18"/>
      <c r="E25" s="21">
        <v>427</v>
      </c>
      <c r="F25" s="21">
        <v>28</v>
      </c>
      <c r="G25" s="21">
        <v>234</v>
      </c>
      <c r="H25" s="21">
        <v>354</v>
      </c>
      <c r="I25" s="21">
        <v>1865</v>
      </c>
      <c r="J25" s="21">
        <v>212</v>
      </c>
      <c r="K25" s="21">
        <v>736</v>
      </c>
      <c r="L25" s="21">
        <v>655</v>
      </c>
      <c r="M25" s="20">
        <v>262</v>
      </c>
      <c r="N25" s="37">
        <v>0.60377560151486542</v>
      </c>
      <c r="O25" s="115">
        <v>3088.8959330597963</v>
      </c>
      <c r="P25" s="79" t="s">
        <v>68</v>
      </c>
      <c r="Q25" s="79" t="s">
        <v>68</v>
      </c>
      <c r="R25" s="79" t="s">
        <v>68</v>
      </c>
      <c r="S25" s="79" t="s">
        <v>151</v>
      </c>
      <c r="T25" s="39"/>
      <c r="U25" s="21">
        <v>126</v>
      </c>
      <c r="V25" s="21">
        <v>3</v>
      </c>
      <c r="W25" s="21">
        <v>62</v>
      </c>
      <c r="X25" s="21">
        <v>75</v>
      </c>
      <c r="Y25" s="21">
        <v>476</v>
      </c>
      <c r="Z25" s="37">
        <v>0.55800000000000005</v>
      </c>
      <c r="AA25" s="95">
        <f>SUM(AA4:AA24)</f>
        <v>0</v>
      </c>
      <c r="AB25" s="79" t="s">
        <v>68</v>
      </c>
      <c r="AC25" s="79" t="s">
        <v>68</v>
      </c>
      <c r="AD25" s="79" t="s">
        <v>68</v>
      </c>
      <c r="AE25" s="79" t="s">
        <v>68</v>
      </c>
      <c r="AF25" s="27"/>
      <c r="AG25" s="79" t="s">
        <v>180</v>
      </c>
      <c r="AH25" s="79" t="s">
        <v>175</v>
      </c>
      <c r="AI25" s="79" t="s">
        <v>177</v>
      </c>
      <c r="AJ25" s="79" t="s">
        <v>70</v>
      </c>
      <c r="AK25" s="27"/>
      <c r="AL25" s="21">
        <v>4</v>
      </c>
      <c r="AM25" s="21">
        <v>0</v>
      </c>
      <c r="AN25" s="21">
        <v>1</v>
      </c>
      <c r="AO25" s="21">
        <v>1</v>
      </c>
      <c r="AP25" s="21">
        <v>2</v>
      </c>
      <c r="AQ25" s="21">
        <v>3</v>
      </c>
      <c r="AR25" s="42"/>
    </row>
    <row r="26" spans="1:44" s="4" customFormat="1" ht="15" customHeight="1" x14ac:dyDescent="0.25">
      <c r="A26" s="1"/>
      <c r="B26" s="19" t="s">
        <v>402</v>
      </c>
      <c r="C26" s="20"/>
      <c r="D26" s="18"/>
      <c r="E26" s="20" t="s">
        <v>208</v>
      </c>
      <c r="F26" s="17" t="s">
        <v>403</v>
      </c>
      <c r="G26" s="17" t="s">
        <v>357</v>
      </c>
      <c r="H26" s="17" t="s">
        <v>279</v>
      </c>
      <c r="I26" s="17" t="s">
        <v>207</v>
      </c>
      <c r="J26" s="17"/>
      <c r="K26" s="17"/>
      <c r="L26" s="17"/>
      <c r="M26" s="17"/>
      <c r="N26" s="103"/>
      <c r="O26" s="27"/>
      <c r="P26" s="25"/>
      <c r="Q26" s="23"/>
      <c r="R26" s="98"/>
      <c r="S26" s="99"/>
      <c r="T26" s="27"/>
      <c r="U26" s="20" t="s">
        <v>184</v>
      </c>
      <c r="V26" s="17" t="s">
        <v>206</v>
      </c>
      <c r="W26" s="17" t="s">
        <v>207</v>
      </c>
      <c r="X26" s="17" t="s">
        <v>208</v>
      </c>
      <c r="Y26" s="17" t="s">
        <v>179</v>
      </c>
      <c r="Z26" s="18"/>
      <c r="AA26" s="27"/>
      <c r="AB26" s="96"/>
      <c r="AC26" s="97"/>
      <c r="AD26" s="98"/>
      <c r="AE26" s="99"/>
      <c r="AF26" s="27"/>
      <c r="AG26" s="100">
        <v>0.64300000000000002</v>
      </c>
      <c r="AH26" s="101">
        <v>0.33300000000000002</v>
      </c>
      <c r="AI26" s="101">
        <v>0.5</v>
      </c>
      <c r="AJ26" s="102">
        <v>0.33300000000000002</v>
      </c>
      <c r="AK26" s="27"/>
      <c r="AL26" s="20"/>
      <c r="AM26" s="17"/>
      <c r="AN26" s="17"/>
      <c r="AO26" s="17"/>
      <c r="AP26" s="17"/>
      <c r="AQ26" s="18"/>
      <c r="AR26" s="42"/>
    </row>
    <row r="27" spans="1:44" ht="15" customHeight="1" x14ac:dyDescent="0.25">
      <c r="A27" s="2"/>
      <c r="B27" s="35" t="s">
        <v>2</v>
      </c>
      <c r="C27" s="32"/>
      <c r="D27" s="38">
        <v>1512.6666666666667</v>
      </c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39"/>
      <c r="P27" s="39"/>
      <c r="Q27" s="41"/>
      <c r="R27" s="39"/>
      <c r="S27" s="39"/>
      <c r="T27" s="27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27"/>
      <c r="AG27" s="39"/>
      <c r="AH27" s="39"/>
      <c r="AI27" s="39"/>
      <c r="AJ27" s="39"/>
      <c r="AK27" s="27"/>
      <c r="AL27" s="39"/>
      <c r="AM27" s="39"/>
      <c r="AN27" s="39"/>
      <c r="AO27" s="39"/>
      <c r="AP27" s="39"/>
      <c r="AQ27" s="39"/>
      <c r="AR27" s="42"/>
    </row>
    <row r="28" spans="1:44" s="4" customFormat="1" ht="14.25" customHeight="1" x14ac:dyDescent="0.25">
      <c r="A28" s="2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31"/>
      <c r="P28" s="39"/>
      <c r="Q28" s="41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27"/>
      <c r="AG28" s="39"/>
      <c r="AH28" s="39"/>
      <c r="AI28" s="39"/>
      <c r="AJ28" s="39"/>
      <c r="AK28" s="27"/>
      <c r="AL28" s="39"/>
      <c r="AM28" s="39"/>
      <c r="AN28" s="39"/>
      <c r="AO28" s="39"/>
      <c r="AP28" s="39"/>
      <c r="AQ28" s="39"/>
      <c r="AR28" s="42"/>
    </row>
    <row r="29" spans="1:44" ht="15" customHeight="1" x14ac:dyDescent="0.25">
      <c r="A29" s="2"/>
      <c r="B29" s="25" t="s">
        <v>25</v>
      </c>
      <c r="C29" s="43"/>
      <c r="D29" s="43"/>
      <c r="E29" s="21" t="s">
        <v>3</v>
      </c>
      <c r="F29" s="21" t="s">
        <v>8</v>
      </c>
      <c r="G29" s="18" t="s">
        <v>5</v>
      </c>
      <c r="H29" s="21" t="s">
        <v>6</v>
      </c>
      <c r="I29" s="21" t="s">
        <v>17</v>
      </c>
      <c r="J29" s="39"/>
      <c r="K29" s="21" t="s">
        <v>27</v>
      </c>
      <c r="L29" s="21" t="s">
        <v>28</v>
      </c>
      <c r="M29" s="21" t="s">
        <v>29</v>
      </c>
      <c r="N29" s="21" t="s">
        <v>22</v>
      </c>
      <c r="O29" s="27"/>
      <c r="P29" s="44" t="s">
        <v>30</v>
      </c>
      <c r="Q29" s="15"/>
      <c r="R29" s="15"/>
      <c r="S29" s="15"/>
      <c r="T29" s="45"/>
      <c r="U29" s="45"/>
      <c r="V29" s="45"/>
      <c r="W29" s="45"/>
      <c r="X29" s="45"/>
      <c r="Y29" s="15"/>
      <c r="Z29" s="15"/>
      <c r="AA29" s="15"/>
      <c r="AB29" s="45"/>
      <c r="AC29" s="45"/>
      <c r="AD29" s="15"/>
      <c r="AE29" s="46"/>
      <c r="AF29" s="27"/>
      <c r="AG29" s="44" t="s">
        <v>76</v>
      </c>
      <c r="AH29" s="15"/>
      <c r="AI29" s="45"/>
      <c r="AJ29" s="46"/>
      <c r="AK29" s="27"/>
      <c r="AL29" s="13" t="s">
        <v>77</v>
      </c>
      <c r="AM29" s="15"/>
      <c r="AN29" s="15"/>
      <c r="AO29" s="15"/>
      <c r="AP29" s="15"/>
      <c r="AQ29" s="46"/>
      <c r="AR29" s="42"/>
    </row>
    <row r="30" spans="1:44" ht="15" customHeight="1" x14ac:dyDescent="0.25">
      <c r="A30" s="2"/>
      <c r="B30" s="44" t="s">
        <v>13</v>
      </c>
      <c r="C30" s="15"/>
      <c r="D30" s="46"/>
      <c r="E30" s="28">
        <v>427</v>
      </c>
      <c r="F30" s="28">
        <v>28</v>
      </c>
      <c r="G30" s="28">
        <v>234</v>
      </c>
      <c r="H30" s="28">
        <v>354</v>
      </c>
      <c r="I30" s="28">
        <v>1865</v>
      </c>
      <c r="J30" s="39"/>
      <c r="K30" s="47">
        <v>0.61358313817330212</v>
      </c>
      <c r="L30" s="47">
        <v>0.82903981264637006</v>
      </c>
      <c r="M30" s="47">
        <v>4.3676814988290396</v>
      </c>
      <c r="N30" s="30">
        <v>0.60377560151486542</v>
      </c>
      <c r="O30" s="27">
        <v>3608</v>
      </c>
      <c r="P30" s="154" t="s">
        <v>9</v>
      </c>
      <c r="Q30" s="205"/>
      <c r="R30" s="155" t="s">
        <v>95</v>
      </c>
      <c r="S30" s="155"/>
      <c r="T30" s="155"/>
      <c r="U30" s="155"/>
      <c r="V30" s="155"/>
      <c r="W30" s="155"/>
      <c r="X30" s="155"/>
      <c r="Y30" s="155"/>
      <c r="Z30" s="206" t="s">
        <v>11</v>
      </c>
      <c r="AA30" s="155"/>
      <c r="AB30" s="155"/>
      <c r="AC30" s="207" t="s">
        <v>98</v>
      </c>
      <c r="AD30" s="208"/>
      <c r="AE30" s="156"/>
      <c r="AF30" s="27"/>
      <c r="AG30" s="179"/>
      <c r="AH30" s="197"/>
      <c r="AI30" s="213"/>
      <c r="AJ30" s="156"/>
      <c r="AK30" s="27"/>
      <c r="AL30" s="154" t="s">
        <v>78</v>
      </c>
      <c r="AM30" s="206">
        <v>2006</v>
      </c>
      <c r="AN30" s="155"/>
      <c r="AO30" s="155"/>
      <c r="AP30" s="155"/>
      <c r="AQ30" s="156"/>
      <c r="AR30" s="42"/>
    </row>
    <row r="31" spans="1:44" ht="15" customHeight="1" x14ac:dyDescent="0.25">
      <c r="A31" s="2"/>
      <c r="B31" s="48" t="s">
        <v>15</v>
      </c>
      <c r="C31" s="49"/>
      <c r="D31" s="50"/>
      <c r="E31" s="28">
        <v>126</v>
      </c>
      <c r="F31" s="28">
        <v>3</v>
      </c>
      <c r="G31" s="28">
        <v>62</v>
      </c>
      <c r="H31" s="28">
        <v>75</v>
      </c>
      <c r="I31" s="28">
        <v>476</v>
      </c>
      <c r="J31" s="39"/>
      <c r="K31" s="47">
        <v>0.51587301587301593</v>
      </c>
      <c r="L31" s="47">
        <v>0.59523809523809523</v>
      </c>
      <c r="M31" s="47">
        <v>3.7777777777777777</v>
      </c>
      <c r="N31" s="30">
        <v>0.55800000000000005</v>
      </c>
      <c r="O31" s="27">
        <v>522.94160583941607</v>
      </c>
      <c r="P31" s="209" t="s">
        <v>80</v>
      </c>
      <c r="Q31" s="210"/>
      <c r="R31" s="176" t="s">
        <v>96</v>
      </c>
      <c r="S31" s="176"/>
      <c r="T31" s="176"/>
      <c r="U31" s="176"/>
      <c r="V31" s="176"/>
      <c r="W31" s="176"/>
      <c r="X31" s="176"/>
      <c r="Y31" s="176"/>
      <c r="Z31" s="197" t="s">
        <v>99</v>
      </c>
      <c r="AA31" s="176"/>
      <c r="AB31" s="176"/>
      <c r="AC31" s="189" t="s">
        <v>100</v>
      </c>
      <c r="AD31" s="115"/>
      <c r="AE31" s="181"/>
      <c r="AF31" s="27"/>
      <c r="AG31" s="209"/>
      <c r="AH31" s="182"/>
      <c r="AI31" s="176"/>
      <c r="AJ31" s="181"/>
      <c r="AK31" s="27"/>
      <c r="AL31" s="209" t="s">
        <v>79</v>
      </c>
      <c r="AM31" s="197">
        <v>2009</v>
      </c>
      <c r="AN31" s="176"/>
      <c r="AO31" s="176"/>
      <c r="AP31" s="176"/>
      <c r="AQ31" s="181"/>
      <c r="AR31" s="42"/>
    </row>
    <row r="32" spans="1:44" ht="15" customHeight="1" x14ac:dyDescent="0.25">
      <c r="A32" s="2"/>
      <c r="B32" s="51" t="s">
        <v>16</v>
      </c>
      <c r="C32" s="52"/>
      <c r="D32" s="53"/>
      <c r="E32" s="34">
        <v>9</v>
      </c>
      <c r="F32" s="34">
        <v>0</v>
      </c>
      <c r="G32" s="34">
        <v>4</v>
      </c>
      <c r="H32" s="34">
        <v>13</v>
      </c>
      <c r="I32" s="34">
        <v>48</v>
      </c>
      <c r="J32" s="39"/>
      <c r="K32" s="54">
        <v>0.44</v>
      </c>
      <c r="L32" s="54">
        <v>1.44</v>
      </c>
      <c r="M32" s="54">
        <v>5.33</v>
      </c>
      <c r="N32" s="55">
        <v>0.81399999999999995</v>
      </c>
      <c r="O32" s="27">
        <v>150</v>
      </c>
      <c r="P32" s="209" t="s">
        <v>81</v>
      </c>
      <c r="Q32" s="210"/>
      <c r="R32" s="176" t="s">
        <v>95</v>
      </c>
      <c r="S32" s="176"/>
      <c r="T32" s="176"/>
      <c r="U32" s="176"/>
      <c r="V32" s="176"/>
      <c r="W32" s="176"/>
      <c r="X32" s="176"/>
      <c r="Y32" s="176"/>
      <c r="Z32" s="197" t="s">
        <v>11</v>
      </c>
      <c r="AA32" s="176"/>
      <c r="AB32" s="176"/>
      <c r="AC32" s="189" t="s">
        <v>98</v>
      </c>
      <c r="AD32" s="115"/>
      <c r="AE32" s="181"/>
      <c r="AF32" s="27"/>
      <c r="AG32" s="179"/>
      <c r="AH32" s="182"/>
      <c r="AI32" s="176"/>
      <c r="AJ32" s="181"/>
      <c r="AK32" s="27"/>
      <c r="AL32" s="209"/>
      <c r="AM32" s="197"/>
      <c r="AN32" s="176"/>
      <c r="AO32" s="176"/>
      <c r="AP32" s="176"/>
      <c r="AQ32" s="181"/>
      <c r="AR32" s="42"/>
    </row>
    <row r="33" spans="1:48" ht="15" customHeight="1" x14ac:dyDescent="0.25">
      <c r="A33" s="2"/>
      <c r="B33" s="56" t="s">
        <v>26</v>
      </c>
      <c r="C33" s="57"/>
      <c r="D33" s="58"/>
      <c r="E33" s="21">
        <v>562</v>
      </c>
      <c r="F33" s="21">
        <v>31</v>
      </c>
      <c r="G33" s="21">
        <v>300</v>
      </c>
      <c r="H33" s="21">
        <v>442</v>
      </c>
      <c r="I33" s="21">
        <v>2389</v>
      </c>
      <c r="J33" s="39"/>
      <c r="K33" s="59">
        <v>0.59</v>
      </c>
      <c r="L33" s="59">
        <v>0.79</v>
      </c>
      <c r="M33" s="59">
        <v>4.25</v>
      </c>
      <c r="N33" s="37">
        <v>0.59699999999999998</v>
      </c>
      <c r="O33" s="27">
        <v>4280.9416058394163</v>
      </c>
      <c r="P33" s="184" t="s">
        <v>10</v>
      </c>
      <c r="Q33" s="211"/>
      <c r="R33" s="185" t="s">
        <v>97</v>
      </c>
      <c r="S33" s="185"/>
      <c r="T33" s="185"/>
      <c r="U33" s="185"/>
      <c r="V33" s="185"/>
      <c r="W33" s="185"/>
      <c r="X33" s="185"/>
      <c r="Y33" s="185"/>
      <c r="Z33" s="212" t="s">
        <v>101</v>
      </c>
      <c r="AA33" s="185"/>
      <c r="AB33" s="185"/>
      <c r="AC33" s="65" t="s">
        <v>102</v>
      </c>
      <c r="AD33" s="194"/>
      <c r="AE33" s="188"/>
      <c r="AF33" s="27"/>
      <c r="AG33" s="70"/>
      <c r="AH33" s="195"/>
      <c r="AI33" s="214"/>
      <c r="AJ33" s="188"/>
      <c r="AK33" s="27"/>
      <c r="AL33" s="184"/>
      <c r="AM33" s="212"/>
      <c r="AN33" s="185"/>
      <c r="AO33" s="185"/>
      <c r="AP33" s="185"/>
      <c r="AQ33" s="188"/>
      <c r="AR33" s="42"/>
    </row>
    <row r="34" spans="1:48" ht="15" customHeight="1" x14ac:dyDescent="0.25">
      <c r="A34" s="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1"/>
      <c r="O34" s="27"/>
      <c r="P34" s="27"/>
      <c r="Q34" s="27"/>
      <c r="R34" s="27"/>
      <c r="S34" s="27"/>
      <c r="T34" s="27"/>
      <c r="U34" s="39"/>
      <c r="V34" s="41"/>
      <c r="W34" s="27"/>
      <c r="X34" s="27"/>
      <c r="Y34" s="27"/>
      <c r="Z34" s="27"/>
      <c r="AA34" s="27"/>
      <c r="AB34" s="27"/>
      <c r="AC34" s="27"/>
      <c r="AD34" s="27"/>
      <c r="AE34" s="39"/>
      <c r="AF34" s="39"/>
      <c r="AG34" s="39"/>
      <c r="AH34" s="39"/>
      <c r="AI34" s="39"/>
      <c r="AJ34" s="39"/>
      <c r="AK34" s="42"/>
      <c r="AL34" s="27"/>
      <c r="AM34" s="27"/>
      <c r="AN34" s="27"/>
      <c r="AO34" s="39"/>
      <c r="AP34" s="39"/>
      <c r="AQ34" s="39"/>
      <c r="AR34" s="42"/>
    </row>
    <row r="35" spans="1:48" s="12" customFormat="1" ht="15" customHeight="1" x14ac:dyDescent="0.25">
      <c r="A35" s="26"/>
      <c r="B35" s="44" t="s">
        <v>193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25"/>
      <c r="O35" s="14"/>
      <c r="P35" s="15"/>
      <c r="Q35" s="15"/>
      <c r="R35" s="15"/>
      <c r="S35" s="15"/>
      <c r="T35" s="14"/>
      <c r="U35" s="14"/>
      <c r="V35" s="126"/>
      <c r="W35" s="15"/>
      <c r="X35" s="15"/>
      <c r="Y35" s="15"/>
      <c r="Z35" s="15"/>
      <c r="AA35" s="126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46"/>
      <c r="AR35" s="39"/>
      <c r="AS35" s="39"/>
      <c r="AT35" s="39"/>
      <c r="AU35" s="39"/>
      <c r="AV35" s="39"/>
    </row>
    <row r="36" spans="1:48" s="12" customFormat="1" ht="15" customHeight="1" x14ac:dyDescent="0.25">
      <c r="A36" s="26"/>
      <c r="B36" s="41"/>
      <c r="C36" s="41"/>
      <c r="D36" s="41"/>
      <c r="E36" s="41"/>
      <c r="F36" s="41"/>
      <c r="G36" s="41"/>
      <c r="H36" s="41"/>
      <c r="I36" s="41"/>
      <c r="J36" s="39"/>
      <c r="K36" s="41"/>
      <c r="L36" s="41"/>
      <c r="M36" s="41"/>
      <c r="N36" s="40"/>
      <c r="O36" s="27"/>
      <c r="P36" s="39"/>
      <c r="Q36" s="41"/>
      <c r="R36" s="39"/>
      <c r="S36" s="39"/>
      <c r="T36" s="27"/>
      <c r="U36" s="27"/>
      <c r="V36" s="60"/>
      <c r="W36" s="39"/>
      <c r="X36" s="39"/>
      <c r="Y36" s="39"/>
      <c r="Z36" s="39"/>
      <c r="AA36" s="60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42"/>
      <c r="AM36" s="42"/>
      <c r="AN36" s="39"/>
      <c r="AO36" s="39"/>
      <c r="AP36" s="39"/>
      <c r="AQ36" s="39"/>
      <c r="AR36" s="39"/>
      <c r="AS36" s="39"/>
      <c r="AT36" s="39"/>
      <c r="AU36" s="39"/>
      <c r="AV36" s="39"/>
    </row>
    <row r="37" spans="1:48" s="12" customFormat="1" ht="15" customHeight="1" x14ac:dyDescent="0.25">
      <c r="A37" s="26"/>
      <c r="B37" s="39" t="s">
        <v>43</v>
      </c>
      <c r="C37" s="39"/>
      <c r="D37" s="39" t="s">
        <v>103</v>
      </c>
      <c r="E37" s="39"/>
      <c r="F37" s="39"/>
      <c r="G37" s="39"/>
      <c r="H37" s="39"/>
      <c r="I37" s="39"/>
      <c r="J37" s="39"/>
      <c r="K37" s="39"/>
      <c r="L37" s="39"/>
      <c r="M37" s="39" t="s">
        <v>104</v>
      </c>
      <c r="N37" s="41"/>
      <c r="O37" s="27"/>
      <c r="P37" s="27"/>
      <c r="Q37" s="27"/>
      <c r="R37" s="27"/>
      <c r="S37" s="27"/>
      <c r="T37" s="27"/>
      <c r="U37" s="39" t="s">
        <v>105</v>
      </c>
      <c r="V37" s="41"/>
      <c r="W37" s="39"/>
      <c r="X37" s="39"/>
      <c r="Y37" s="27"/>
      <c r="Z37" s="27"/>
      <c r="AA37" s="60"/>
      <c r="AB37" s="39"/>
      <c r="AC37" s="39"/>
      <c r="AD37" s="39"/>
      <c r="AE37" s="39"/>
      <c r="AF37" s="39"/>
      <c r="AG37" s="39"/>
      <c r="AH37" s="39"/>
      <c r="AI37" s="39"/>
      <c r="AJ37" s="39"/>
      <c r="AK37" s="27"/>
      <c r="AL37" s="42"/>
      <c r="AM37" s="42"/>
      <c r="AN37" s="39"/>
      <c r="AO37" s="39"/>
      <c r="AP37" s="39"/>
      <c r="AQ37" s="39"/>
      <c r="AR37" s="39"/>
      <c r="AS37" s="39"/>
      <c r="AT37" s="39"/>
      <c r="AU37" s="39"/>
      <c r="AV37" s="39"/>
    </row>
    <row r="38" spans="1:48" s="12" customFormat="1" ht="15" customHeight="1" x14ac:dyDescent="0.25">
      <c r="A38" s="26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1"/>
      <c r="O38" s="27"/>
      <c r="P38" s="27"/>
      <c r="Q38" s="27"/>
      <c r="R38" s="27"/>
      <c r="S38" s="27"/>
      <c r="T38" s="27"/>
      <c r="U38" s="39"/>
      <c r="V38" s="41"/>
      <c r="W38" s="39"/>
      <c r="X38" s="39"/>
      <c r="Y38" s="27"/>
      <c r="Z38" s="27"/>
      <c r="AA38" s="60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42"/>
      <c r="AN38" s="39"/>
      <c r="AO38" s="39"/>
      <c r="AP38" s="39"/>
      <c r="AQ38" s="39"/>
      <c r="AR38" s="39"/>
      <c r="AS38" s="39"/>
      <c r="AT38" s="39"/>
      <c r="AU38" s="39"/>
      <c r="AV38" s="39"/>
    </row>
    <row r="39" spans="1:48" ht="15" customHeight="1" x14ac:dyDescent="0.2">
      <c r="A39" s="2"/>
      <c r="B39" s="170" t="s">
        <v>209</v>
      </c>
      <c r="C39" s="171"/>
      <c r="D39" s="171"/>
      <c r="E39" s="171"/>
      <c r="F39" s="171" t="s">
        <v>210</v>
      </c>
      <c r="G39" s="171" t="s">
        <v>3</v>
      </c>
      <c r="H39" s="171" t="s">
        <v>5</v>
      </c>
      <c r="I39" s="171" t="s">
        <v>6</v>
      </c>
      <c r="J39" s="171" t="s">
        <v>211</v>
      </c>
      <c r="K39" s="172" t="s">
        <v>17</v>
      </c>
      <c r="L39" s="39"/>
      <c r="M39" s="190" t="s">
        <v>262</v>
      </c>
      <c r="N39" s="173"/>
      <c r="O39" s="173"/>
      <c r="P39" s="171" t="s">
        <v>3</v>
      </c>
      <c r="Q39" s="171" t="s">
        <v>5</v>
      </c>
      <c r="R39" s="171" t="s">
        <v>6</v>
      </c>
      <c r="S39" s="171" t="s">
        <v>211</v>
      </c>
      <c r="T39" s="173"/>
      <c r="U39" s="172" t="s">
        <v>17</v>
      </c>
      <c r="V39" s="39"/>
      <c r="W39" s="190" t="s">
        <v>309</v>
      </c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96"/>
      <c r="AI39" s="174" t="s">
        <v>385</v>
      </c>
      <c r="AJ39" s="89"/>
      <c r="AK39" s="89"/>
      <c r="AL39" s="224" t="s">
        <v>3</v>
      </c>
      <c r="AM39" s="224" t="s">
        <v>5</v>
      </c>
      <c r="AN39" s="224" t="s">
        <v>6</v>
      </c>
      <c r="AO39" s="173"/>
      <c r="AP39" s="173"/>
      <c r="AQ39" s="90"/>
      <c r="AR39" s="27"/>
      <c r="AS39" s="27"/>
    </row>
    <row r="40" spans="1:48" ht="15" customHeight="1" x14ac:dyDescent="0.2">
      <c r="A40" s="2"/>
      <c r="B40" s="175">
        <v>1995</v>
      </c>
      <c r="C40" s="115" t="s">
        <v>90</v>
      </c>
      <c r="D40" s="176" t="s">
        <v>91</v>
      </c>
      <c r="E40" s="115"/>
      <c r="F40" s="115">
        <v>17</v>
      </c>
      <c r="G40" s="115">
        <v>16</v>
      </c>
      <c r="H40" s="177">
        <f>PRODUCT((F4+G4)/E4)</f>
        <v>6.25E-2</v>
      </c>
      <c r="I40" s="177">
        <f>PRODUCT(H4/E4)</f>
        <v>0.375</v>
      </c>
      <c r="J40" s="177">
        <f>PRODUCT(F4+G4+H4)/E4</f>
        <v>0.4375</v>
      </c>
      <c r="K40" s="178">
        <f>PRODUCT(I4/E4)</f>
        <v>2.75</v>
      </c>
      <c r="L40" s="41"/>
      <c r="M40" s="179" t="s">
        <v>216</v>
      </c>
      <c r="N40" s="115"/>
      <c r="O40" s="115">
        <v>21</v>
      </c>
      <c r="P40" s="115"/>
      <c r="Q40" s="219" t="s">
        <v>344</v>
      </c>
      <c r="R40" s="219" t="s">
        <v>359</v>
      </c>
      <c r="S40" s="219" t="s">
        <v>371</v>
      </c>
      <c r="T40" s="180"/>
      <c r="U40" s="189" t="s">
        <v>330</v>
      </c>
      <c r="V40" s="41"/>
      <c r="W40" s="179" t="s">
        <v>213</v>
      </c>
      <c r="X40" s="182"/>
      <c r="Y40" s="182"/>
      <c r="Z40" s="176"/>
      <c r="AA40" s="176"/>
      <c r="AB40" s="176"/>
      <c r="AC40" s="176"/>
      <c r="AD40" s="176"/>
      <c r="AE40" s="176"/>
      <c r="AF40" s="176"/>
      <c r="AG40" s="197"/>
      <c r="AH40" s="198"/>
      <c r="AI40" s="176" t="s">
        <v>392</v>
      </c>
      <c r="AJ40" s="176"/>
      <c r="AK40" s="176"/>
      <c r="AL40" s="197">
        <v>427</v>
      </c>
      <c r="AM40" s="197">
        <v>262</v>
      </c>
      <c r="AN40" s="197">
        <v>354</v>
      </c>
      <c r="AO40" s="176"/>
      <c r="AP40" s="176"/>
      <c r="AQ40" s="181"/>
      <c r="AR40" s="27"/>
      <c r="AS40" s="27"/>
    </row>
    <row r="41" spans="1:48" ht="15" customHeight="1" x14ac:dyDescent="0.2">
      <c r="A41" s="2"/>
      <c r="B41" s="175">
        <v>1996</v>
      </c>
      <c r="C41" s="115"/>
      <c r="D41" s="176"/>
      <c r="E41" s="115"/>
      <c r="F41" s="115">
        <v>18</v>
      </c>
      <c r="G41" s="115"/>
      <c r="H41" s="177"/>
      <c r="I41" s="177"/>
      <c r="J41" s="177"/>
      <c r="K41" s="178"/>
      <c r="L41" s="41"/>
      <c r="M41" s="179" t="s">
        <v>220</v>
      </c>
      <c r="N41" s="115"/>
      <c r="O41" s="115"/>
      <c r="P41" s="115"/>
      <c r="Q41" s="219" t="s">
        <v>345</v>
      </c>
      <c r="R41" s="219" t="s">
        <v>360</v>
      </c>
      <c r="S41" s="219" t="s">
        <v>372</v>
      </c>
      <c r="T41" s="180"/>
      <c r="U41" s="189" t="s">
        <v>331</v>
      </c>
      <c r="V41" s="41"/>
      <c r="W41" s="191" t="s">
        <v>311</v>
      </c>
      <c r="X41" s="182"/>
      <c r="Y41" s="182" t="s">
        <v>315</v>
      </c>
      <c r="Z41" s="215"/>
      <c r="AA41" s="215"/>
      <c r="AB41" s="215"/>
      <c r="AC41" s="215"/>
      <c r="AD41" s="215"/>
      <c r="AE41" s="215"/>
      <c r="AF41" s="215"/>
      <c r="AG41" s="215" t="s">
        <v>316</v>
      </c>
      <c r="AH41" s="181"/>
      <c r="AI41" s="176" t="s">
        <v>386</v>
      </c>
      <c r="AJ41" s="176"/>
      <c r="AK41" s="176"/>
      <c r="AL41" s="197"/>
      <c r="AM41" s="225">
        <f>PRODUCT(AM40/AL40)</f>
        <v>0.61358313817330212</v>
      </c>
      <c r="AN41" s="225">
        <f>PRODUCT(AN40/AL40)</f>
        <v>0.82903981264637006</v>
      </c>
      <c r="AO41" s="176"/>
      <c r="AP41" s="176"/>
      <c r="AQ41" s="181"/>
      <c r="AR41" s="27"/>
      <c r="AS41" s="27"/>
    </row>
    <row r="42" spans="1:48" ht="15" customHeight="1" x14ac:dyDescent="0.2">
      <c r="A42" s="2"/>
      <c r="B42" s="175">
        <v>1997</v>
      </c>
      <c r="C42" s="115" t="s">
        <v>35</v>
      </c>
      <c r="D42" s="176" t="s">
        <v>91</v>
      </c>
      <c r="E42" s="115"/>
      <c r="F42" s="115">
        <v>19</v>
      </c>
      <c r="G42" s="115">
        <v>28</v>
      </c>
      <c r="H42" s="177">
        <f t="shared" ref="H42:H57" si="0">PRODUCT((F6+G6)/E6)</f>
        <v>0.25</v>
      </c>
      <c r="I42" s="177">
        <f t="shared" ref="I42:I57" si="1">PRODUCT(H6/E6)</f>
        <v>0.75</v>
      </c>
      <c r="J42" s="177">
        <f t="shared" ref="J42:J57" si="2">PRODUCT(F6+G6+H6)/E6</f>
        <v>1</v>
      </c>
      <c r="K42" s="178">
        <f t="shared" ref="K42:K57" si="3">PRODUCT(I6/E6)</f>
        <v>3.8214285714285716</v>
      </c>
      <c r="L42" s="41"/>
      <c r="M42" s="179" t="s">
        <v>223</v>
      </c>
      <c r="N42" s="115"/>
      <c r="O42" s="115"/>
      <c r="P42" s="115"/>
      <c r="Q42" s="219" t="s">
        <v>346</v>
      </c>
      <c r="R42" s="219" t="s">
        <v>361</v>
      </c>
      <c r="S42" s="219" t="s">
        <v>373</v>
      </c>
      <c r="T42" s="180"/>
      <c r="U42" s="189" t="s">
        <v>332</v>
      </c>
      <c r="V42" s="41"/>
      <c r="W42" s="191" t="s">
        <v>214</v>
      </c>
      <c r="X42" s="182"/>
      <c r="Y42" s="217" t="s">
        <v>317</v>
      </c>
      <c r="Z42" s="215"/>
      <c r="AA42" s="215"/>
      <c r="AB42" s="215"/>
      <c r="AC42" s="215"/>
      <c r="AD42" s="215"/>
      <c r="AE42" s="215"/>
      <c r="AF42" s="215"/>
      <c r="AG42" s="216" t="s">
        <v>302</v>
      </c>
      <c r="AH42" s="181"/>
      <c r="AI42" s="176"/>
      <c r="AJ42" s="176"/>
      <c r="AK42" s="176"/>
      <c r="AL42" s="176"/>
      <c r="AM42" s="182"/>
      <c r="AN42" s="176"/>
      <c r="AO42" s="176"/>
      <c r="AP42" s="176"/>
      <c r="AQ42" s="181"/>
      <c r="AR42" s="27"/>
      <c r="AS42" s="27"/>
    </row>
    <row r="43" spans="1:48" ht="15" customHeight="1" x14ac:dyDescent="0.2">
      <c r="A43" s="2"/>
      <c r="B43" s="175">
        <v>1998</v>
      </c>
      <c r="C43" s="115" t="s">
        <v>41</v>
      </c>
      <c r="D43" s="176" t="s">
        <v>91</v>
      </c>
      <c r="E43" s="115"/>
      <c r="F43" s="115">
        <v>20</v>
      </c>
      <c r="G43" s="115">
        <v>28</v>
      </c>
      <c r="H43" s="177">
        <f t="shared" si="0"/>
        <v>0.14285714285714285</v>
      </c>
      <c r="I43" s="177">
        <f t="shared" si="1"/>
        <v>1.1785714285714286</v>
      </c>
      <c r="J43" s="177">
        <f t="shared" si="2"/>
        <v>1.3214285714285714</v>
      </c>
      <c r="K43" s="178">
        <f t="shared" si="3"/>
        <v>4.7142857142857144</v>
      </c>
      <c r="L43" s="41"/>
      <c r="M43" s="179" t="s">
        <v>226</v>
      </c>
      <c r="N43" s="115"/>
      <c r="O43" s="115"/>
      <c r="P43" s="115"/>
      <c r="Q43" s="219" t="s">
        <v>347</v>
      </c>
      <c r="R43" s="219" t="s">
        <v>362</v>
      </c>
      <c r="S43" s="219" t="s">
        <v>374</v>
      </c>
      <c r="T43" s="180"/>
      <c r="U43" s="189" t="s">
        <v>333</v>
      </c>
      <c r="V43" s="41"/>
      <c r="W43" s="191" t="s">
        <v>215</v>
      </c>
      <c r="X43" s="182"/>
      <c r="Y43" s="216" t="s">
        <v>318</v>
      </c>
      <c r="Z43" s="215"/>
      <c r="AA43" s="215"/>
      <c r="AB43" s="215"/>
      <c r="AC43" s="215"/>
      <c r="AD43" s="215"/>
      <c r="AE43" s="215"/>
      <c r="AF43" s="215"/>
      <c r="AG43" s="215" t="s">
        <v>303</v>
      </c>
      <c r="AH43" s="181"/>
      <c r="AI43" s="176"/>
      <c r="AJ43" s="176"/>
      <c r="AK43" s="176"/>
      <c r="AL43" s="176"/>
      <c r="AM43" s="182"/>
      <c r="AN43" s="176"/>
      <c r="AO43" s="176"/>
      <c r="AP43" s="176"/>
      <c r="AQ43" s="181"/>
      <c r="AR43" s="27"/>
      <c r="AS43" s="27"/>
    </row>
    <row r="44" spans="1:48" ht="15" customHeight="1" x14ac:dyDescent="0.2">
      <c r="A44" s="2"/>
      <c r="B44" s="175">
        <v>1999</v>
      </c>
      <c r="C44" s="115" t="s">
        <v>37</v>
      </c>
      <c r="D44" s="176" t="s">
        <v>91</v>
      </c>
      <c r="E44" s="115"/>
      <c r="F44" s="115">
        <v>21</v>
      </c>
      <c r="G44" s="115">
        <v>28</v>
      </c>
      <c r="H44" s="177">
        <f t="shared" si="0"/>
        <v>0.2857142857142857</v>
      </c>
      <c r="I44" s="220">
        <f t="shared" si="1"/>
        <v>1.3214285714285714</v>
      </c>
      <c r="J44" s="177">
        <f t="shared" si="2"/>
        <v>1.6071428571428572</v>
      </c>
      <c r="K44" s="178">
        <f t="shared" si="3"/>
        <v>5.4285714285714288</v>
      </c>
      <c r="L44" s="41"/>
      <c r="M44" s="179" t="s">
        <v>229</v>
      </c>
      <c r="N44" s="115"/>
      <c r="O44" s="115"/>
      <c r="P44" s="115"/>
      <c r="Q44" s="219" t="s">
        <v>348</v>
      </c>
      <c r="R44" s="219" t="s">
        <v>363</v>
      </c>
      <c r="S44" s="219" t="s">
        <v>375</v>
      </c>
      <c r="T44" s="180"/>
      <c r="U44" s="189" t="s">
        <v>334</v>
      </c>
      <c r="V44" s="41"/>
      <c r="W44" s="191"/>
      <c r="X44" s="182"/>
      <c r="Y44" s="182"/>
      <c r="Z44" s="176"/>
      <c r="AA44" s="176"/>
      <c r="AB44" s="176"/>
      <c r="AC44" s="182"/>
      <c r="AD44" s="176"/>
      <c r="AE44" s="176"/>
      <c r="AF44" s="176"/>
      <c r="AG44" s="176"/>
      <c r="AH44" s="178"/>
      <c r="AI44" s="176"/>
      <c r="AJ44" s="176"/>
      <c r="AK44" s="176"/>
      <c r="AL44" s="176"/>
      <c r="AM44" s="182"/>
      <c r="AN44" s="176"/>
      <c r="AO44" s="176"/>
      <c r="AP44" s="176"/>
      <c r="AQ44" s="181"/>
      <c r="AR44" s="27"/>
      <c r="AS44" s="27"/>
    </row>
    <row r="45" spans="1:48" ht="15" customHeight="1" x14ac:dyDescent="0.2">
      <c r="A45" s="2"/>
      <c r="B45" s="175">
        <v>2000</v>
      </c>
      <c r="C45" s="115" t="s">
        <v>40</v>
      </c>
      <c r="D45" s="176" t="s">
        <v>91</v>
      </c>
      <c r="E45" s="115"/>
      <c r="F45" s="115">
        <v>22</v>
      </c>
      <c r="G45" s="115">
        <v>28</v>
      </c>
      <c r="H45" s="177">
        <f t="shared" si="0"/>
        <v>0.7142857142857143</v>
      </c>
      <c r="I45" s="177">
        <f t="shared" si="1"/>
        <v>1.25</v>
      </c>
      <c r="J45" s="177">
        <f t="shared" si="2"/>
        <v>1.9642857142857142</v>
      </c>
      <c r="K45" s="221">
        <f t="shared" si="3"/>
        <v>6.8571428571428568</v>
      </c>
      <c r="L45" s="41"/>
      <c r="M45" s="179" t="s">
        <v>232</v>
      </c>
      <c r="N45" s="115"/>
      <c r="O45" s="115"/>
      <c r="P45" s="115"/>
      <c r="Q45" s="219" t="s">
        <v>349</v>
      </c>
      <c r="R45" s="219" t="s">
        <v>222</v>
      </c>
      <c r="S45" s="219" t="s">
        <v>376</v>
      </c>
      <c r="T45" s="180"/>
      <c r="U45" s="189" t="s">
        <v>335</v>
      </c>
      <c r="V45" s="41"/>
      <c r="W45" s="179" t="s">
        <v>312</v>
      </c>
      <c r="X45" s="182"/>
      <c r="Y45" s="182"/>
      <c r="Z45" s="176"/>
      <c r="AA45" s="176"/>
      <c r="AB45" s="176"/>
      <c r="AC45" s="182"/>
      <c r="AD45" s="176"/>
      <c r="AE45" s="176"/>
      <c r="AF45" s="176"/>
      <c r="AG45" s="176"/>
      <c r="AH45" s="181"/>
      <c r="AI45" s="174" t="s">
        <v>387</v>
      </c>
      <c r="AJ45" s="89"/>
      <c r="AK45" s="89"/>
      <c r="AL45" s="224" t="s">
        <v>388</v>
      </c>
      <c r="AM45" s="224" t="s">
        <v>389</v>
      </c>
      <c r="AN45" s="224" t="s">
        <v>390</v>
      </c>
      <c r="AO45" s="224"/>
      <c r="AP45" s="173"/>
      <c r="AQ45" s="90"/>
      <c r="AR45" s="27"/>
      <c r="AS45" s="27"/>
    </row>
    <row r="46" spans="1:48" ht="15" customHeight="1" x14ac:dyDescent="0.2">
      <c r="A46" s="2"/>
      <c r="B46" s="175">
        <v>2001</v>
      </c>
      <c r="C46" s="115" t="s">
        <v>36</v>
      </c>
      <c r="D46" s="176" t="s">
        <v>91</v>
      </c>
      <c r="E46" s="115"/>
      <c r="F46" s="115">
        <v>23</v>
      </c>
      <c r="G46" s="115">
        <v>28</v>
      </c>
      <c r="H46" s="177">
        <f t="shared" si="0"/>
        <v>1</v>
      </c>
      <c r="I46" s="177">
        <f t="shared" si="1"/>
        <v>0.9285714285714286</v>
      </c>
      <c r="J46" s="177">
        <f t="shared" si="2"/>
        <v>1.9285714285714286</v>
      </c>
      <c r="K46" s="178">
        <f t="shared" si="3"/>
        <v>4.5714285714285712</v>
      </c>
      <c r="L46" s="41"/>
      <c r="M46" s="179" t="s">
        <v>236</v>
      </c>
      <c r="N46" s="115"/>
      <c r="O46" s="115"/>
      <c r="P46" s="115"/>
      <c r="Q46" s="219" t="s">
        <v>350</v>
      </c>
      <c r="R46" s="219" t="s">
        <v>364</v>
      </c>
      <c r="S46" s="219" t="s">
        <v>377</v>
      </c>
      <c r="T46" s="180"/>
      <c r="U46" s="189" t="s">
        <v>336</v>
      </c>
      <c r="V46" s="41"/>
      <c r="W46" s="191" t="s">
        <v>313</v>
      </c>
      <c r="X46" s="182"/>
      <c r="Y46" s="215" t="s">
        <v>320</v>
      </c>
      <c r="Z46" s="215"/>
      <c r="AA46" s="215"/>
      <c r="AB46" s="215"/>
      <c r="AC46" s="215"/>
      <c r="AD46" s="215"/>
      <c r="AE46" s="215"/>
      <c r="AF46" s="215"/>
      <c r="AG46" s="216" t="s">
        <v>319</v>
      </c>
      <c r="AH46" s="178">
        <v>5.9880239520958084E-2</v>
      </c>
      <c r="AI46" s="176" t="s">
        <v>392</v>
      </c>
      <c r="AJ46" s="176"/>
      <c r="AK46" s="176"/>
      <c r="AL46" s="225">
        <v>0.61</v>
      </c>
      <c r="AM46" s="225">
        <v>0.52</v>
      </c>
      <c r="AN46" s="225">
        <f>PRODUCT(AL46-AM46)</f>
        <v>8.9999999999999969E-2</v>
      </c>
      <c r="AO46" s="197"/>
      <c r="AP46" s="176"/>
      <c r="AQ46" s="181"/>
      <c r="AR46" s="27"/>
      <c r="AS46" s="27"/>
    </row>
    <row r="47" spans="1:48" ht="15" customHeight="1" x14ac:dyDescent="0.2">
      <c r="A47" s="2"/>
      <c r="B47" s="175">
        <v>2002</v>
      </c>
      <c r="C47" s="115" t="s">
        <v>38</v>
      </c>
      <c r="D47" s="176" t="s">
        <v>91</v>
      </c>
      <c r="E47" s="115"/>
      <c r="F47" s="115">
        <v>24</v>
      </c>
      <c r="G47" s="115">
        <v>29</v>
      </c>
      <c r="H47" s="177">
        <f t="shared" si="0"/>
        <v>0.75862068965517238</v>
      </c>
      <c r="I47" s="177">
        <f t="shared" si="1"/>
        <v>0.75862068965517238</v>
      </c>
      <c r="J47" s="177">
        <f t="shared" si="2"/>
        <v>1.5172413793103448</v>
      </c>
      <c r="K47" s="178">
        <f t="shared" si="3"/>
        <v>4.4827586206896548</v>
      </c>
      <c r="L47" s="41"/>
      <c r="M47" s="179" t="s">
        <v>238</v>
      </c>
      <c r="N47" s="115"/>
      <c r="O47" s="115"/>
      <c r="P47" s="115"/>
      <c r="Q47" s="219" t="s">
        <v>351</v>
      </c>
      <c r="R47" s="219" t="s">
        <v>365</v>
      </c>
      <c r="S47" s="219" t="s">
        <v>378</v>
      </c>
      <c r="T47" s="180"/>
      <c r="U47" s="189" t="s">
        <v>337</v>
      </c>
      <c r="V47" s="41"/>
      <c r="W47" s="191"/>
      <c r="X47" s="182"/>
      <c r="Y47" s="182"/>
      <c r="Z47" s="176"/>
      <c r="AA47" s="176"/>
      <c r="AB47" s="176"/>
      <c r="AC47" s="182"/>
      <c r="AD47" s="176"/>
      <c r="AE47" s="176"/>
      <c r="AF47" s="176"/>
      <c r="AG47" s="176"/>
      <c r="AH47" s="178"/>
      <c r="AI47" s="176"/>
      <c r="AJ47" s="176"/>
      <c r="AK47" s="176"/>
      <c r="AL47" s="176"/>
      <c r="AM47" s="182"/>
      <c r="AN47" s="176"/>
      <c r="AO47" s="176"/>
      <c r="AP47" s="176"/>
      <c r="AQ47" s="181"/>
      <c r="AR47" s="27"/>
      <c r="AS47" s="27"/>
    </row>
    <row r="48" spans="1:48" ht="15" customHeight="1" x14ac:dyDescent="0.2">
      <c r="A48" s="2"/>
      <c r="B48" s="175">
        <v>2003</v>
      </c>
      <c r="C48" s="115" t="s">
        <v>37</v>
      </c>
      <c r="D48" s="176" t="s">
        <v>91</v>
      </c>
      <c r="E48" s="115"/>
      <c r="F48" s="115">
        <v>25</v>
      </c>
      <c r="G48" s="115">
        <v>26</v>
      </c>
      <c r="H48" s="177">
        <f t="shared" si="0"/>
        <v>0.46153846153846156</v>
      </c>
      <c r="I48" s="177">
        <f t="shared" si="1"/>
        <v>1</v>
      </c>
      <c r="J48" s="177">
        <f t="shared" si="2"/>
        <v>1.4615384615384615</v>
      </c>
      <c r="K48" s="178">
        <f t="shared" si="3"/>
        <v>4.5</v>
      </c>
      <c r="L48" s="41"/>
      <c r="M48" s="179" t="s">
        <v>240</v>
      </c>
      <c r="N48" s="115"/>
      <c r="O48" s="115"/>
      <c r="P48" s="115"/>
      <c r="Q48" s="219" t="s">
        <v>283</v>
      </c>
      <c r="R48" s="219" t="s">
        <v>366</v>
      </c>
      <c r="S48" s="219" t="s">
        <v>379</v>
      </c>
      <c r="T48" s="180"/>
      <c r="U48" s="189" t="s">
        <v>338</v>
      </c>
      <c r="V48" s="41"/>
      <c r="W48" s="191" t="s">
        <v>321</v>
      </c>
      <c r="X48" s="182"/>
      <c r="Y48" s="182"/>
      <c r="Z48" s="176"/>
      <c r="AA48" s="176"/>
      <c r="AB48" s="176"/>
      <c r="AC48" s="182"/>
      <c r="AD48" s="176"/>
      <c r="AE48" s="176"/>
      <c r="AF48" s="176"/>
      <c r="AG48" s="182"/>
      <c r="AH48" s="181"/>
      <c r="AI48" s="176"/>
      <c r="AJ48" s="176"/>
      <c r="AK48" s="176"/>
      <c r="AL48" s="176"/>
      <c r="AM48" s="182"/>
      <c r="AN48" s="176"/>
      <c r="AO48" s="176"/>
      <c r="AP48" s="176"/>
      <c r="AQ48" s="181"/>
      <c r="AR48" s="27"/>
      <c r="AS48" s="27"/>
    </row>
    <row r="49" spans="1:45" ht="15" customHeight="1" x14ac:dyDescent="0.2">
      <c r="A49" s="2"/>
      <c r="B49" s="175">
        <v>2004</v>
      </c>
      <c r="C49" s="115" t="s">
        <v>35</v>
      </c>
      <c r="D49" s="176" t="s">
        <v>91</v>
      </c>
      <c r="E49" s="115"/>
      <c r="F49" s="115">
        <v>26</v>
      </c>
      <c r="G49" s="115">
        <v>28</v>
      </c>
      <c r="H49" s="177">
        <f t="shared" si="0"/>
        <v>0.21428571428571427</v>
      </c>
      <c r="I49" s="177">
        <f t="shared" si="1"/>
        <v>0.5357142857142857</v>
      </c>
      <c r="J49" s="177">
        <f t="shared" si="2"/>
        <v>0.75</v>
      </c>
      <c r="K49" s="178">
        <f t="shared" si="3"/>
        <v>4.8571428571428568</v>
      </c>
      <c r="L49" s="41"/>
      <c r="M49" s="179" t="s">
        <v>242</v>
      </c>
      <c r="N49" s="115"/>
      <c r="O49" s="115"/>
      <c r="P49" s="115"/>
      <c r="Q49" s="219" t="s">
        <v>352</v>
      </c>
      <c r="R49" s="219" t="s">
        <v>289</v>
      </c>
      <c r="S49" s="219" t="s">
        <v>380</v>
      </c>
      <c r="T49" s="180"/>
      <c r="U49" s="189" t="s">
        <v>339</v>
      </c>
      <c r="V49" s="41"/>
      <c r="W49" s="191" t="s">
        <v>311</v>
      </c>
      <c r="X49" s="182"/>
      <c r="Y49" s="215" t="s">
        <v>322</v>
      </c>
      <c r="Z49" s="215"/>
      <c r="AA49" s="215"/>
      <c r="AB49" s="215"/>
      <c r="AC49" s="215"/>
      <c r="AD49" s="215"/>
      <c r="AE49" s="215"/>
      <c r="AF49" s="215"/>
      <c r="AG49" s="215" t="s">
        <v>323</v>
      </c>
      <c r="AH49" s="178">
        <v>0.53619302949061665</v>
      </c>
      <c r="AI49" s="176"/>
      <c r="AJ49" s="176"/>
      <c r="AK49" s="176"/>
      <c r="AL49" s="176"/>
      <c r="AM49" s="182"/>
      <c r="AN49" s="176"/>
      <c r="AO49" s="176"/>
      <c r="AP49" s="176"/>
      <c r="AQ49" s="181"/>
      <c r="AR49" s="27"/>
      <c r="AS49" s="27"/>
    </row>
    <row r="50" spans="1:45" ht="15" customHeight="1" x14ac:dyDescent="0.2">
      <c r="A50" s="2"/>
      <c r="B50" s="175">
        <v>2005</v>
      </c>
      <c r="C50" s="115" t="s">
        <v>42</v>
      </c>
      <c r="D50" s="176" t="s">
        <v>91</v>
      </c>
      <c r="E50" s="115"/>
      <c r="F50" s="115">
        <v>27</v>
      </c>
      <c r="G50" s="115">
        <v>25</v>
      </c>
      <c r="H50" s="177">
        <f t="shared" si="0"/>
        <v>0.08</v>
      </c>
      <c r="I50" s="177">
        <f t="shared" si="1"/>
        <v>1.28</v>
      </c>
      <c r="J50" s="177">
        <f t="shared" si="2"/>
        <v>1.36</v>
      </c>
      <c r="K50" s="178">
        <f t="shared" si="3"/>
        <v>5.04</v>
      </c>
      <c r="L50" s="41"/>
      <c r="M50" s="179" t="s">
        <v>244</v>
      </c>
      <c r="N50" s="115"/>
      <c r="O50" s="115"/>
      <c r="P50" s="115"/>
      <c r="Q50" s="219" t="s">
        <v>353</v>
      </c>
      <c r="R50" s="219" t="s">
        <v>367</v>
      </c>
      <c r="S50" s="219" t="s">
        <v>381</v>
      </c>
      <c r="T50" s="180"/>
      <c r="U50" s="189" t="s">
        <v>340</v>
      </c>
      <c r="V50" s="41"/>
      <c r="W50" s="191"/>
      <c r="X50" s="182"/>
      <c r="Y50" s="182"/>
      <c r="Z50" s="176"/>
      <c r="AA50" s="176"/>
      <c r="AB50" s="176"/>
      <c r="AC50" s="182"/>
      <c r="AD50" s="176"/>
      <c r="AE50" s="176"/>
      <c r="AF50" s="176"/>
      <c r="AG50" s="176"/>
      <c r="AH50" s="178"/>
      <c r="AI50" s="174" t="s">
        <v>391</v>
      </c>
      <c r="AJ50" s="89"/>
      <c r="AK50" s="89"/>
      <c r="AL50" s="224" t="s">
        <v>388</v>
      </c>
      <c r="AM50" s="224" t="s">
        <v>389</v>
      </c>
      <c r="AN50" s="224" t="s">
        <v>390</v>
      </c>
      <c r="AO50" s="224"/>
      <c r="AP50" s="173"/>
      <c r="AQ50" s="90"/>
      <c r="AR50" s="27"/>
      <c r="AS50" s="27"/>
    </row>
    <row r="51" spans="1:45" ht="15" customHeight="1" x14ac:dyDescent="0.2">
      <c r="A51" s="2"/>
      <c r="B51" s="175">
        <v>2006</v>
      </c>
      <c r="C51" s="115" t="s">
        <v>38</v>
      </c>
      <c r="D51" s="176" t="s">
        <v>91</v>
      </c>
      <c r="E51" s="115"/>
      <c r="F51" s="115">
        <v>28</v>
      </c>
      <c r="G51" s="115">
        <v>27</v>
      </c>
      <c r="H51" s="177">
        <f t="shared" si="0"/>
        <v>0.22222222222222221</v>
      </c>
      <c r="I51" s="177">
        <f t="shared" si="1"/>
        <v>0.85185185185185186</v>
      </c>
      <c r="J51" s="177">
        <f t="shared" si="2"/>
        <v>1.0740740740740742</v>
      </c>
      <c r="K51" s="178">
        <f t="shared" si="3"/>
        <v>5.4444444444444446</v>
      </c>
      <c r="L51" s="41"/>
      <c r="M51" s="179" t="s">
        <v>246</v>
      </c>
      <c r="N51" s="115"/>
      <c r="O51" s="115"/>
      <c r="P51" s="115"/>
      <c r="Q51" s="219" t="s">
        <v>354</v>
      </c>
      <c r="R51" s="219" t="s">
        <v>267</v>
      </c>
      <c r="S51" s="219" t="s">
        <v>382</v>
      </c>
      <c r="T51" s="180"/>
      <c r="U51" s="189" t="s">
        <v>341</v>
      </c>
      <c r="V51" s="41"/>
      <c r="W51" s="191" t="s">
        <v>250</v>
      </c>
      <c r="X51" s="182"/>
      <c r="Y51" s="182"/>
      <c r="Z51" s="176"/>
      <c r="AA51" s="176"/>
      <c r="AB51" s="176"/>
      <c r="AC51" s="182"/>
      <c r="AD51" s="176"/>
      <c r="AE51" s="176"/>
      <c r="AF51" s="176"/>
      <c r="AG51" s="182"/>
      <c r="AH51" s="189"/>
      <c r="AI51" s="176" t="s">
        <v>392</v>
      </c>
      <c r="AJ51" s="176"/>
      <c r="AK51" s="176"/>
      <c r="AL51" s="225">
        <v>0.83</v>
      </c>
      <c r="AM51" s="225">
        <v>0.6</v>
      </c>
      <c r="AN51" s="225">
        <f>PRODUCT(AL51-AM51)</f>
        <v>0.22999999999999998</v>
      </c>
      <c r="AO51" s="197"/>
      <c r="AP51" s="176"/>
      <c r="AQ51" s="181"/>
      <c r="AR51" s="27"/>
      <c r="AS51" s="27"/>
    </row>
    <row r="52" spans="1:45" ht="15" customHeight="1" x14ac:dyDescent="0.2">
      <c r="A52" s="2"/>
      <c r="B52" s="175">
        <v>2007</v>
      </c>
      <c r="C52" s="115" t="s">
        <v>41</v>
      </c>
      <c r="D52" s="176" t="s">
        <v>91</v>
      </c>
      <c r="E52" s="115"/>
      <c r="F52" s="115">
        <v>29</v>
      </c>
      <c r="G52" s="115">
        <v>25</v>
      </c>
      <c r="H52" s="177">
        <f t="shared" si="0"/>
        <v>0.28000000000000003</v>
      </c>
      <c r="I52" s="177">
        <f t="shared" si="1"/>
        <v>1.04</v>
      </c>
      <c r="J52" s="177">
        <f t="shared" si="2"/>
        <v>1.32</v>
      </c>
      <c r="K52" s="178">
        <f t="shared" si="3"/>
        <v>4.16</v>
      </c>
      <c r="L52" s="41"/>
      <c r="M52" s="179" t="s">
        <v>248</v>
      </c>
      <c r="N52" s="115"/>
      <c r="O52" s="115"/>
      <c r="P52" s="115"/>
      <c r="Q52" s="219" t="s">
        <v>355</v>
      </c>
      <c r="R52" s="219" t="s">
        <v>368</v>
      </c>
      <c r="S52" s="219" t="s">
        <v>366</v>
      </c>
      <c r="T52" s="180"/>
      <c r="U52" s="189" t="s">
        <v>290</v>
      </c>
      <c r="V52" s="41"/>
      <c r="W52" s="191" t="s">
        <v>311</v>
      </c>
      <c r="X52" s="182"/>
      <c r="Y52" s="216" t="s">
        <v>324</v>
      </c>
      <c r="Z52" s="218"/>
      <c r="AA52" s="218"/>
      <c r="AB52" s="218"/>
      <c r="AC52" s="218"/>
      <c r="AD52" s="218"/>
      <c r="AE52" s="218"/>
      <c r="AF52" s="218"/>
      <c r="AG52" s="216" t="s">
        <v>325</v>
      </c>
      <c r="AH52" s="178">
        <v>0.9569377990430622</v>
      </c>
      <c r="AI52" s="176"/>
      <c r="AJ52" s="176"/>
      <c r="AK52" s="176"/>
      <c r="AL52" s="176"/>
      <c r="AM52" s="182"/>
      <c r="AN52" s="176"/>
      <c r="AO52" s="176"/>
      <c r="AP52" s="176"/>
      <c r="AQ52" s="181"/>
      <c r="AR52" s="27"/>
      <c r="AS52" s="27"/>
    </row>
    <row r="53" spans="1:45" ht="15" customHeight="1" x14ac:dyDescent="0.2">
      <c r="A53" s="2"/>
      <c r="B53" s="175">
        <v>2008</v>
      </c>
      <c r="C53" s="115" t="s">
        <v>39</v>
      </c>
      <c r="D53" s="176" t="s">
        <v>91</v>
      </c>
      <c r="E53" s="115"/>
      <c r="F53" s="115">
        <v>30</v>
      </c>
      <c r="G53" s="115">
        <v>24</v>
      </c>
      <c r="H53" s="177">
        <f t="shared" si="0"/>
        <v>0.95833333333333337</v>
      </c>
      <c r="I53" s="177">
        <f t="shared" si="1"/>
        <v>0.5</v>
      </c>
      <c r="J53" s="177">
        <f t="shared" si="2"/>
        <v>1.4583333333333333</v>
      </c>
      <c r="K53" s="178">
        <f t="shared" si="3"/>
        <v>3.1666666666666665</v>
      </c>
      <c r="L53" s="41"/>
      <c r="M53" s="179" t="s">
        <v>251</v>
      </c>
      <c r="N53" s="115"/>
      <c r="O53" s="115"/>
      <c r="P53" s="115"/>
      <c r="Q53" s="219" t="s">
        <v>277</v>
      </c>
      <c r="R53" s="219" t="s">
        <v>369</v>
      </c>
      <c r="S53" s="219" t="s">
        <v>289</v>
      </c>
      <c r="T53" s="180"/>
      <c r="U53" s="189" t="s">
        <v>342</v>
      </c>
      <c r="V53" s="41"/>
      <c r="W53" s="191" t="s">
        <v>214</v>
      </c>
      <c r="X53" s="182"/>
      <c r="Y53" s="217" t="s">
        <v>326</v>
      </c>
      <c r="Z53" s="218"/>
      <c r="AA53" s="218"/>
      <c r="AB53" s="218"/>
      <c r="AC53" s="218"/>
      <c r="AD53" s="218"/>
      <c r="AE53" s="218"/>
      <c r="AF53" s="218"/>
      <c r="AG53" s="216" t="s">
        <v>304</v>
      </c>
      <c r="AH53" s="178">
        <v>0.92879256965944268</v>
      </c>
      <c r="AI53" s="176"/>
      <c r="AJ53" s="176"/>
      <c r="AK53" s="176"/>
      <c r="AL53" s="176"/>
      <c r="AM53" s="182"/>
      <c r="AN53" s="176"/>
      <c r="AO53" s="176"/>
      <c r="AP53" s="176"/>
      <c r="AQ53" s="181"/>
      <c r="AR53" s="27"/>
      <c r="AS53" s="27"/>
    </row>
    <row r="54" spans="1:45" ht="15" customHeight="1" x14ac:dyDescent="0.2">
      <c r="A54" s="2"/>
      <c r="B54" s="175">
        <v>2009</v>
      </c>
      <c r="C54" s="115" t="s">
        <v>37</v>
      </c>
      <c r="D54" s="176" t="s">
        <v>91</v>
      </c>
      <c r="E54" s="115"/>
      <c r="F54" s="115">
        <v>31</v>
      </c>
      <c r="G54" s="115">
        <v>24</v>
      </c>
      <c r="H54" s="177">
        <f t="shared" si="0"/>
        <v>1.5</v>
      </c>
      <c r="I54" s="177">
        <f t="shared" si="1"/>
        <v>0.41666666666666669</v>
      </c>
      <c r="J54" s="177">
        <f t="shared" si="2"/>
        <v>1.9166666666666667</v>
      </c>
      <c r="K54" s="178">
        <f t="shared" si="3"/>
        <v>3.0416666666666665</v>
      </c>
      <c r="L54" s="41"/>
      <c r="M54" s="179" t="s">
        <v>253</v>
      </c>
      <c r="N54" s="115"/>
      <c r="O54" s="115"/>
      <c r="P54" s="115"/>
      <c r="Q54" s="219" t="s">
        <v>356</v>
      </c>
      <c r="R54" s="219" t="s">
        <v>370</v>
      </c>
      <c r="S54" s="219" t="s">
        <v>383</v>
      </c>
      <c r="T54" s="180"/>
      <c r="U54" s="189" t="s">
        <v>343</v>
      </c>
      <c r="V54" s="41"/>
      <c r="W54" s="175"/>
      <c r="X54" s="182"/>
      <c r="Y54" s="182"/>
      <c r="Z54" s="176"/>
      <c r="AA54" s="176"/>
      <c r="AB54" s="176"/>
      <c r="AC54" s="182"/>
      <c r="AD54" s="176"/>
      <c r="AE54" s="176"/>
      <c r="AF54" s="176"/>
      <c r="AG54" s="176"/>
      <c r="AH54" s="189"/>
      <c r="AI54" s="176"/>
      <c r="AJ54" s="176"/>
      <c r="AK54" s="176"/>
      <c r="AL54" s="176"/>
      <c r="AM54" s="182"/>
      <c r="AN54" s="176"/>
      <c r="AO54" s="176"/>
      <c r="AP54" s="176"/>
      <c r="AQ54" s="181"/>
      <c r="AR54" s="27"/>
      <c r="AS54" s="27"/>
    </row>
    <row r="55" spans="1:45" ht="15" customHeight="1" x14ac:dyDescent="0.2">
      <c r="A55" s="2"/>
      <c r="B55" s="175">
        <v>2010</v>
      </c>
      <c r="C55" s="115" t="s">
        <v>42</v>
      </c>
      <c r="D55" s="176" t="s">
        <v>91</v>
      </c>
      <c r="E55" s="115"/>
      <c r="F55" s="115">
        <v>32</v>
      </c>
      <c r="G55" s="115">
        <v>26</v>
      </c>
      <c r="H55" s="220">
        <f t="shared" si="0"/>
        <v>1.7692307692307692</v>
      </c>
      <c r="I55" s="177">
        <f t="shared" si="1"/>
        <v>0.80769230769230771</v>
      </c>
      <c r="J55" s="220">
        <f t="shared" si="2"/>
        <v>2.5769230769230771</v>
      </c>
      <c r="K55" s="178">
        <f t="shared" si="3"/>
        <v>4.1923076923076925</v>
      </c>
      <c r="L55" s="41"/>
      <c r="M55" s="179" t="s">
        <v>255</v>
      </c>
      <c r="N55" s="115"/>
      <c r="O55" s="115"/>
      <c r="P55" s="115"/>
      <c r="Q55" s="219" t="s">
        <v>357</v>
      </c>
      <c r="R55" s="219" t="s">
        <v>275</v>
      </c>
      <c r="S55" s="219" t="s">
        <v>231</v>
      </c>
      <c r="T55" s="180"/>
      <c r="U55" s="189" t="s">
        <v>295</v>
      </c>
      <c r="V55" s="41"/>
      <c r="W55" s="191" t="s">
        <v>263</v>
      </c>
      <c r="X55" s="182"/>
      <c r="Y55" s="182"/>
      <c r="Z55" s="176"/>
      <c r="AA55" s="176"/>
      <c r="AB55" s="176"/>
      <c r="AC55" s="176"/>
      <c r="AD55" s="176"/>
      <c r="AE55" s="176"/>
      <c r="AF55" s="192"/>
      <c r="AG55" s="176"/>
      <c r="AH55" s="183"/>
      <c r="AI55" s="176"/>
      <c r="AJ55" s="176"/>
      <c r="AK55" s="176"/>
      <c r="AL55" s="176"/>
      <c r="AM55" s="182"/>
      <c r="AN55" s="176"/>
      <c r="AO55" s="176"/>
      <c r="AP55" s="176"/>
      <c r="AQ55" s="181"/>
      <c r="AR55" s="27"/>
      <c r="AS55" s="27"/>
    </row>
    <row r="56" spans="1:45" ht="15" customHeight="1" x14ac:dyDescent="0.2">
      <c r="A56" s="2"/>
      <c r="B56" s="175">
        <v>2011</v>
      </c>
      <c r="C56" s="115" t="s">
        <v>36</v>
      </c>
      <c r="D56" s="176" t="s">
        <v>91</v>
      </c>
      <c r="E56" s="115"/>
      <c r="F56" s="115">
        <v>33</v>
      </c>
      <c r="G56" s="115">
        <v>25</v>
      </c>
      <c r="H56" s="177">
        <f t="shared" si="0"/>
        <v>1.1599999999999999</v>
      </c>
      <c r="I56" s="177">
        <f t="shared" si="1"/>
        <v>0.24</v>
      </c>
      <c r="J56" s="177">
        <f t="shared" si="2"/>
        <v>1.4</v>
      </c>
      <c r="K56" s="178">
        <f t="shared" si="3"/>
        <v>2.84</v>
      </c>
      <c r="L56" s="41"/>
      <c r="M56" s="179" t="s">
        <v>257</v>
      </c>
      <c r="N56" s="115"/>
      <c r="O56" s="115"/>
      <c r="P56" s="115"/>
      <c r="Q56" s="219" t="s">
        <v>358</v>
      </c>
      <c r="R56" s="219" t="s">
        <v>275</v>
      </c>
      <c r="S56" s="219" t="s">
        <v>342</v>
      </c>
      <c r="T56" s="180"/>
      <c r="U56" s="222" t="s">
        <v>203</v>
      </c>
      <c r="V56" s="41"/>
      <c r="W56" s="191" t="s">
        <v>219</v>
      </c>
      <c r="X56" s="182"/>
      <c r="Y56" s="216" t="s">
        <v>328</v>
      </c>
      <c r="Z56" s="215"/>
      <c r="AA56" s="215"/>
      <c r="AB56" s="215"/>
      <c r="AC56" s="215"/>
      <c r="AD56" s="215"/>
      <c r="AE56" s="215"/>
      <c r="AF56" s="215"/>
      <c r="AG56" s="216" t="s">
        <v>327</v>
      </c>
      <c r="AH56" s="178">
        <v>1.4450867052023122</v>
      </c>
      <c r="AI56" s="176"/>
      <c r="AJ56" s="176"/>
      <c r="AK56" s="176"/>
      <c r="AL56" s="176"/>
      <c r="AM56" s="182"/>
      <c r="AN56" s="176"/>
      <c r="AO56" s="176"/>
      <c r="AP56" s="176"/>
      <c r="AQ56" s="181"/>
      <c r="AR56" s="27"/>
      <c r="AS56" s="27"/>
    </row>
    <row r="57" spans="1:45" ht="15" customHeight="1" x14ac:dyDescent="0.2">
      <c r="A57" s="2"/>
      <c r="B57" s="175">
        <v>2012</v>
      </c>
      <c r="C57" s="115" t="s">
        <v>36</v>
      </c>
      <c r="D57" s="176" t="s">
        <v>91</v>
      </c>
      <c r="E57" s="115"/>
      <c r="F57" s="115">
        <v>34</v>
      </c>
      <c r="G57" s="115">
        <v>12</v>
      </c>
      <c r="H57" s="177">
        <f t="shared" si="0"/>
        <v>0.41666666666666669</v>
      </c>
      <c r="I57" s="177">
        <f t="shared" si="1"/>
        <v>0.25</v>
      </c>
      <c r="J57" s="177">
        <f t="shared" si="2"/>
        <v>0.66666666666666663</v>
      </c>
      <c r="K57" s="178">
        <f t="shared" si="3"/>
        <v>1.75</v>
      </c>
      <c r="L57" s="41"/>
      <c r="M57" s="179" t="s">
        <v>259</v>
      </c>
      <c r="N57" s="115"/>
      <c r="O57" s="115"/>
      <c r="P57" s="115"/>
      <c r="Q57" s="6" t="s">
        <v>301</v>
      </c>
      <c r="R57" s="6" t="s">
        <v>342</v>
      </c>
      <c r="S57" s="6" t="s">
        <v>384</v>
      </c>
      <c r="T57" s="180"/>
      <c r="U57" s="189" t="s">
        <v>186</v>
      </c>
      <c r="V57" s="41"/>
      <c r="W57" s="191"/>
      <c r="X57" s="182"/>
      <c r="Y57" s="176"/>
      <c r="Z57" s="176"/>
      <c r="AA57" s="176"/>
      <c r="AB57" s="176"/>
      <c r="AC57" s="176"/>
      <c r="AD57" s="176"/>
      <c r="AE57" s="176"/>
      <c r="AF57" s="192"/>
      <c r="AG57" s="176"/>
      <c r="AH57" s="183"/>
      <c r="AI57" s="176"/>
      <c r="AJ57" s="176"/>
      <c r="AK57" s="176"/>
      <c r="AL57" s="176"/>
      <c r="AM57" s="182"/>
      <c r="AN57" s="176"/>
      <c r="AO57" s="176"/>
      <c r="AP57" s="176"/>
      <c r="AQ57" s="181"/>
      <c r="AR57" s="27"/>
      <c r="AS57" s="27"/>
    </row>
    <row r="58" spans="1:45" ht="15" customHeight="1" x14ac:dyDescent="0.2">
      <c r="A58" s="2"/>
      <c r="B58" s="175"/>
      <c r="C58" s="115"/>
      <c r="D58" s="176"/>
      <c r="E58" s="115"/>
      <c r="F58" s="115"/>
      <c r="G58" s="115"/>
      <c r="H58" s="177"/>
      <c r="I58" s="177"/>
      <c r="J58" s="177"/>
      <c r="K58" s="178"/>
      <c r="L58" s="41"/>
      <c r="M58" s="179"/>
      <c r="N58" s="115"/>
      <c r="O58" s="115"/>
      <c r="P58" s="115"/>
      <c r="Q58" s="115"/>
      <c r="R58" s="115"/>
      <c r="S58" s="115"/>
      <c r="T58" s="180"/>
      <c r="U58" s="189"/>
      <c r="V58" s="41"/>
      <c r="W58" s="179" t="s">
        <v>264</v>
      </c>
      <c r="X58" s="182"/>
      <c r="Y58" s="176"/>
      <c r="Z58" s="176"/>
      <c r="AA58" s="176"/>
      <c r="AB58" s="176"/>
      <c r="AC58" s="176"/>
      <c r="AD58" s="176"/>
      <c r="AE58" s="176"/>
      <c r="AF58" s="192"/>
      <c r="AG58" s="176"/>
      <c r="AH58" s="183"/>
      <c r="AI58" s="176"/>
      <c r="AJ58" s="176"/>
      <c r="AK58" s="176"/>
      <c r="AL58" s="176"/>
      <c r="AM58" s="182"/>
      <c r="AN58" s="176"/>
      <c r="AO58" s="176"/>
      <c r="AP58" s="176"/>
      <c r="AQ58" s="181"/>
      <c r="AR58" s="27"/>
      <c r="AS58" s="27"/>
    </row>
    <row r="59" spans="1:45" ht="15" customHeight="1" x14ac:dyDescent="0.2">
      <c r="A59" s="2"/>
      <c r="B59" s="175"/>
      <c r="C59" s="115"/>
      <c r="D59" s="176"/>
      <c r="E59" s="115"/>
      <c r="F59" s="115"/>
      <c r="G59" s="115"/>
      <c r="H59" s="177"/>
      <c r="I59" s="177"/>
      <c r="J59" s="177"/>
      <c r="K59" s="178"/>
      <c r="L59" s="41"/>
      <c r="M59" s="179"/>
      <c r="N59" s="115"/>
      <c r="O59" s="115"/>
      <c r="P59" s="115"/>
      <c r="Q59" s="115"/>
      <c r="R59" s="115"/>
      <c r="S59" s="115"/>
      <c r="T59" s="180"/>
      <c r="U59" s="189"/>
      <c r="V59" s="41"/>
      <c r="W59" s="179">
        <v>1000</v>
      </c>
      <c r="X59" s="182"/>
      <c r="Y59" s="215" t="s">
        <v>329</v>
      </c>
      <c r="Z59" s="215"/>
      <c r="AA59" s="215"/>
      <c r="AB59" s="215"/>
      <c r="AC59" s="215"/>
      <c r="AD59" s="215"/>
      <c r="AE59" s="215"/>
      <c r="AF59" s="215"/>
      <c r="AG59" s="215" t="s">
        <v>314</v>
      </c>
      <c r="AH59" s="178">
        <v>4.7393364928909953</v>
      </c>
      <c r="AI59" s="176"/>
      <c r="AJ59" s="176"/>
      <c r="AK59" s="176"/>
      <c r="AL59" s="176"/>
      <c r="AM59" s="182"/>
      <c r="AN59" s="176"/>
      <c r="AO59" s="176"/>
      <c r="AP59" s="176"/>
      <c r="AQ59" s="181"/>
      <c r="AR59" s="27"/>
      <c r="AS59" s="27"/>
    </row>
    <row r="60" spans="1:45" ht="15" customHeight="1" x14ac:dyDescent="0.2">
      <c r="A60" s="2"/>
      <c r="B60" s="170" t="s">
        <v>393</v>
      </c>
      <c r="C60" s="171"/>
      <c r="D60" s="173"/>
      <c r="E60" s="171"/>
      <c r="F60" s="171"/>
      <c r="G60" s="171"/>
      <c r="H60" s="226"/>
      <c r="I60" s="226"/>
      <c r="J60" s="226"/>
      <c r="K60" s="227"/>
      <c r="L60" s="41"/>
      <c r="M60" s="179"/>
      <c r="N60" s="115"/>
      <c r="O60" s="115"/>
      <c r="P60" s="115"/>
      <c r="Q60" s="115"/>
      <c r="R60" s="115"/>
      <c r="S60" s="115"/>
      <c r="T60" s="180"/>
      <c r="U60" s="189"/>
      <c r="V60" s="41"/>
      <c r="W60" s="179"/>
      <c r="X60" s="182"/>
      <c r="Y60" s="215"/>
      <c r="Z60" s="215"/>
      <c r="AA60" s="215"/>
      <c r="AB60" s="215"/>
      <c r="AC60" s="215"/>
      <c r="AD60" s="215"/>
      <c r="AE60" s="215"/>
      <c r="AF60" s="215"/>
      <c r="AG60" s="215"/>
      <c r="AH60" s="178"/>
      <c r="AI60" s="176"/>
      <c r="AJ60" s="176"/>
      <c r="AK60" s="176"/>
      <c r="AL60" s="176"/>
      <c r="AM60" s="182"/>
      <c r="AN60" s="176"/>
      <c r="AO60" s="176"/>
      <c r="AP60" s="176"/>
      <c r="AQ60" s="181"/>
      <c r="AR60" s="27"/>
      <c r="AS60" s="27"/>
    </row>
    <row r="61" spans="1:45" ht="15" customHeight="1" x14ac:dyDescent="0.2">
      <c r="A61" s="2"/>
      <c r="B61" s="179">
        <v>3512</v>
      </c>
      <c r="C61" s="176" t="s">
        <v>399</v>
      </c>
      <c r="D61" s="176"/>
      <c r="E61" s="115"/>
      <c r="F61" s="115"/>
      <c r="G61" s="115"/>
      <c r="H61" s="177"/>
      <c r="I61" s="177"/>
      <c r="J61" s="177"/>
      <c r="K61" s="178"/>
      <c r="L61" s="41"/>
      <c r="M61" s="179"/>
      <c r="N61" s="115"/>
      <c r="O61" s="115"/>
      <c r="P61" s="115"/>
      <c r="Q61" s="115"/>
      <c r="R61" s="115"/>
      <c r="S61" s="115"/>
      <c r="T61" s="180"/>
      <c r="U61" s="189"/>
      <c r="V61" s="41"/>
      <c r="W61" s="179"/>
      <c r="X61" s="182"/>
      <c r="Y61" s="215"/>
      <c r="Z61" s="215"/>
      <c r="AA61" s="215"/>
      <c r="AB61" s="215"/>
      <c r="AC61" s="215"/>
      <c r="AD61" s="215"/>
      <c r="AE61" s="215"/>
      <c r="AF61" s="215"/>
      <c r="AG61" s="215"/>
      <c r="AH61" s="178"/>
      <c r="AI61" s="176"/>
      <c r="AJ61" s="176"/>
      <c r="AK61" s="176"/>
      <c r="AL61" s="176"/>
      <c r="AM61" s="182"/>
      <c r="AN61" s="176"/>
      <c r="AO61" s="176"/>
      <c r="AP61" s="176"/>
      <c r="AQ61" s="181"/>
      <c r="AR61" s="27"/>
      <c r="AS61" s="27"/>
    </row>
    <row r="62" spans="1:45" ht="15" customHeight="1" x14ac:dyDescent="0.2">
      <c r="A62" s="2"/>
      <c r="B62" s="175"/>
      <c r="C62" s="115"/>
      <c r="D62" s="176"/>
      <c r="E62" s="115"/>
      <c r="F62" s="115"/>
      <c r="G62" s="115"/>
      <c r="H62" s="177"/>
      <c r="I62" s="177"/>
      <c r="J62" s="177"/>
      <c r="K62" s="178"/>
      <c r="L62" s="41"/>
      <c r="M62" s="179"/>
      <c r="N62" s="115"/>
      <c r="O62" s="115"/>
      <c r="P62" s="115"/>
      <c r="Q62" s="115"/>
      <c r="R62" s="115"/>
      <c r="S62" s="115"/>
      <c r="T62" s="180"/>
      <c r="U62" s="189"/>
      <c r="V62" s="41"/>
      <c r="W62" s="179"/>
      <c r="X62" s="182"/>
      <c r="Y62" s="215"/>
      <c r="Z62" s="215"/>
      <c r="AA62" s="215"/>
      <c r="AB62" s="215"/>
      <c r="AC62" s="215"/>
      <c r="AD62" s="215"/>
      <c r="AE62" s="215"/>
      <c r="AF62" s="215"/>
      <c r="AG62" s="215"/>
      <c r="AH62" s="178"/>
      <c r="AI62" s="176"/>
      <c r="AJ62" s="176"/>
      <c r="AK62" s="176"/>
      <c r="AL62" s="176"/>
      <c r="AM62" s="182"/>
      <c r="AN62" s="176"/>
      <c r="AO62" s="176"/>
      <c r="AP62" s="176"/>
      <c r="AQ62" s="181"/>
      <c r="AR62" s="27"/>
      <c r="AS62" s="27"/>
    </row>
    <row r="63" spans="1:45" ht="15" customHeight="1" x14ac:dyDescent="0.2">
      <c r="A63" s="2"/>
      <c r="B63" s="170" t="s">
        <v>394</v>
      </c>
      <c r="C63" s="171"/>
      <c r="D63" s="173"/>
      <c r="E63" s="171"/>
      <c r="F63" s="171"/>
      <c r="G63" s="171"/>
      <c r="H63" s="226"/>
      <c r="I63" s="226"/>
      <c r="J63" s="226"/>
      <c r="K63" s="227"/>
      <c r="L63" s="41"/>
      <c r="M63" s="179"/>
      <c r="N63" s="115"/>
      <c r="O63" s="115"/>
      <c r="P63" s="115"/>
      <c r="Q63" s="115"/>
      <c r="R63" s="115"/>
      <c r="S63" s="115"/>
      <c r="T63" s="180"/>
      <c r="U63" s="189"/>
      <c r="V63" s="41"/>
      <c r="W63" s="179"/>
      <c r="X63" s="182"/>
      <c r="Y63" s="215"/>
      <c r="Z63" s="215"/>
      <c r="AA63" s="215"/>
      <c r="AB63" s="215"/>
      <c r="AC63" s="215"/>
      <c r="AD63" s="215"/>
      <c r="AE63" s="215"/>
      <c r="AF63" s="215"/>
      <c r="AG63" s="215"/>
      <c r="AH63" s="178"/>
      <c r="AI63" s="176"/>
      <c r="AJ63" s="176"/>
      <c r="AK63" s="176"/>
      <c r="AL63" s="176"/>
      <c r="AM63" s="182"/>
      <c r="AN63" s="176"/>
      <c r="AO63" s="176"/>
      <c r="AP63" s="176"/>
      <c r="AQ63" s="181"/>
      <c r="AR63" s="27"/>
      <c r="AS63" s="27"/>
    </row>
    <row r="64" spans="1:45" ht="15" customHeight="1" x14ac:dyDescent="0.2">
      <c r="A64" s="2"/>
      <c r="B64" s="179">
        <v>4580</v>
      </c>
      <c r="C64" s="176" t="s">
        <v>398</v>
      </c>
      <c r="D64" s="176"/>
      <c r="E64" s="115"/>
      <c r="F64" s="115"/>
      <c r="G64" s="115"/>
      <c r="H64" s="177"/>
      <c r="I64" s="177"/>
      <c r="J64" s="177"/>
      <c r="K64" s="178"/>
      <c r="L64" s="41"/>
      <c r="M64" s="179"/>
      <c r="N64" s="115"/>
      <c r="O64" s="115"/>
      <c r="P64" s="115"/>
      <c r="Q64" s="115"/>
      <c r="R64" s="115"/>
      <c r="S64" s="115"/>
      <c r="T64" s="180"/>
      <c r="U64" s="189"/>
      <c r="V64" s="41"/>
      <c r="W64" s="179"/>
      <c r="X64" s="182"/>
      <c r="Y64" s="215"/>
      <c r="Z64" s="215"/>
      <c r="AA64" s="215"/>
      <c r="AB64" s="215"/>
      <c r="AC64" s="215"/>
      <c r="AD64" s="215"/>
      <c r="AE64" s="215"/>
      <c r="AF64" s="215"/>
      <c r="AG64" s="215"/>
      <c r="AH64" s="178"/>
      <c r="AI64" s="176"/>
      <c r="AJ64" s="176"/>
      <c r="AK64" s="176"/>
      <c r="AL64" s="176"/>
      <c r="AM64" s="182"/>
      <c r="AN64" s="176"/>
      <c r="AO64" s="176"/>
      <c r="AP64" s="176"/>
      <c r="AQ64" s="181"/>
      <c r="AR64" s="27"/>
      <c r="AS64" s="27"/>
    </row>
    <row r="65" spans="1:45" ht="15" customHeight="1" x14ac:dyDescent="0.2">
      <c r="A65" s="2"/>
      <c r="B65" s="179"/>
      <c r="C65" s="176"/>
      <c r="D65" s="176"/>
      <c r="E65" s="115"/>
      <c r="F65" s="115"/>
      <c r="G65" s="115"/>
      <c r="H65" s="177"/>
      <c r="I65" s="177"/>
      <c r="J65" s="177"/>
      <c r="K65" s="178"/>
      <c r="L65" s="41"/>
      <c r="M65" s="179"/>
      <c r="N65" s="115"/>
      <c r="O65" s="115"/>
      <c r="P65" s="115"/>
      <c r="Q65" s="115"/>
      <c r="R65" s="115"/>
      <c r="S65" s="115"/>
      <c r="T65" s="180"/>
      <c r="U65" s="189"/>
      <c r="V65" s="41"/>
      <c r="W65" s="179"/>
      <c r="X65" s="182"/>
      <c r="Y65" s="215"/>
      <c r="Z65" s="215"/>
      <c r="AA65" s="215"/>
      <c r="AB65" s="215"/>
      <c r="AC65" s="215"/>
      <c r="AD65" s="215"/>
      <c r="AE65" s="215"/>
      <c r="AF65" s="215"/>
      <c r="AG65" s="215"/>
      <c r="AH65" s="178"/>
      <c r="AI65" s="176"/>
      <c r="AJ65" s="176"/>
      <c r="AK65" s="176"/>
      <c r="AL65" s="176"/>
      <c r="AM65" s="182"/>
      <c r="AN65" s="176"/>
      <c r="AO65" s="176"/>
      <c r="AP65" s="176"/>
      <c r="AQ65" s="181"/>
      <c r="AR65" s="27"/>
      <c r="AS65" s="27"/>
    </row>
    <row r="66" spans="1:45" ht="15" customHeight="1" x14ac:dyDescent="0.2">
      <c r="A66" s="2"/>
      <c r="B66" s="228" t="s">
        <v>395</v>
      </c>
      <c r="C66" s="89" t="s">
        <v>396</v>
      </c>
      <c r="D66" s="89"/>
      <c r="E66" s="171" t="s">
        <v>3</v>
      </c>
      <c r="F66" s="171"/>
      <c r="G66" s="171" t="s">
        <v>397</v>
      </c>
      <c r="H66" s="226"/>
      <c r="I66" s="231" t="s">
        <v>401</v>
      </c>
      <c r="J66" s="226"/>
      <c r="K66" s="227"/>
      <c r="L66" s="41"/>
      <c r="M66" s="179"/>
      <c r="N66" s="115"/>
      <c r="O66" s="115"/>
      <c r="P66" s="115"/>
      <c r="Q66" s="115"/>
      <c r="R66" s="115"/>
      <c r="S66" s="115"/>
      <c r="T66" s="180"/>
      <c r="U66" s="189"/>
      <c r="V66" s="41"/>
      <c r="W66" s="179"/>
      <c r="X66" s="182"/>
      <c r="Y66" s="215"/>
      <c r="Z66" s="215"/>
      <c r="AA66" s="215"/>
      <c r="AB66" s="215"/>
      <c r="AC66" s="215"/>
      <c r="AD66" s="215"/>
      <c r="AE66" s="215"/>
      <c r="AF66" s="215"/>
      <c r="AG66" s="215"/>
      <c r="AH66" s="178"/>
      <c r="AI66" s="176"/>
      <c r="AJ66" s="176"/>
      <c r="AK66" s="176"/>
      <c r="AL66" s="176"/>
      <c r="AM66" s="182"/>
      <c r="AN66" s="176"/>
      <c r="AO66" s="176"/>
      <c r="AP66" s="176"/>
      <c r="AQ66" s="181"/>
      <c r="AR66" s="27"/>
      <c r="AS66" s="27"/>
    </row>
    <row r="67" spans="1:45" ht="15" customHeight="1" x14ac:dyDescent="0.2">
      <c r="A67" s="2"/>
      <c r="B67" s="229"/>
      <c r="C67" s="230" t="s">
        <v>400</v>
      </c>
      <c r="D67" s="115"/>
      <c r="E67" s="115">
        <v>553</v>
      </c>
      <c r="F67" s="115"/>
      <c r="G67" s="115">
        <v>1489.9819168173599</v>
      </c>
      <c r="H67" s="115"/>
      <c r="I67" s="177"/>
      <c r="J67" s="177"/>
      <c r="K67" s="178"/>
      <c r="L67" s="41"/>
      <c r="M67" s="179"/>
      <c r="N67" s="115"/>
      <c r="O67" s="115"/>
      <c r="P67" s="115"/>
      <c r="Q67" s="115"/>
      <c r="R67" s="115"/>
      <c r="S67" s="115"/>
      <c r="T67" s="180"/>
      <c r="U67" s="189"/>
      <c r="V67" s="41"/>
      <c r="W67" s="179"/>
      <c r="X67" s="182"/>
      <c r="Y67" s="215"/>
      <c r="Z67" s="215"/>
      <c r="AA67" s="215"/>
      <c r="AB67" s="215"/>
      <c r="AC67" s="215"/>
      <c r="AD67" s="215"/>
      <c r="AE67" s="215"/>
      <c r="AF67" s="215"/>
      <c r="AG67" s="215"/>
      <c r="AH67" s="178"/>
      <c r="AI67" s="176"/>
      <c r="AJ67" s="176"/>
      <c r="AK67" s="176"/>
      <c r="AL67" s="176"/>
      <c r="AM67" s="182"/>
      <c r="AN67" s="176"/>
      <c r="AO67" s="176"/>
      <c r="AP67" s="176"/>
      <c r="AQ67" s="181"/>
      <c r="AR67" s="27"/>
      <c r="AS67" s="27"/>
    </row>
    <row r="68" spans="1:45" s="12" customFormat="1" ht="15" customHeight="1" x14ac:dyDescent="0.25">
      <c r="A68" s="26"/>
      <c r="B68" s="184"/>
      <c r="C68" s="185"/>
      <c r="D68" s="185"/>
      <c r="E68" s="185"/>
      <c r="F68" s="185"/>
      <c r="G68" s="185"/>
      <c r="H68" s="186"/>
      <c r="I68" s="186"/>
      <c r="J68" s="186"/>
      <c r="K68" s="187"/>
      <c r="L68" s="41"/>
      <c r="M68" s="184"/>
      <c r="N68" s="185"/>
      <c r="O68" s="185"/>
      <c r="P68" s="185"/>
      <c r="Q68" s="185"/>
      <c r="R68" s="185"/>
      <c r="S68" s="185"/>
      <c r="T68" s="185"/>
      <c r="U68" s="187"/>
      <c r="V68" s="41"/>
      <c r="W68" s="184"/>
      <c r="X68" s="185"/>
      <c r="Y68" s="185"/>
      <c r="Z68" s="185"/>
      <c r="AA68" s="185"/>
      <c r="AB68" s="185"/>
      <c r="AC68" s="185"/>
      <c r="AD68" s="185"/>
      <c r="AE68" s="185"/>
      <c r="AF68" s="186"/>
      <c r="AG68" s="186"/>
      <c r="AH68" s="187"/>
      <c r="AI68" s="185"/>
      <c r="AJ68" s="185"/>
      <c r="AK68" s="185"/>
      <c r="AL68" s="185"/>
      <c r="AM68" s="185"/>
      <c r="AN68" s="185"/>
      <c r="AO68" s="185"/>
      <c r="AP68" s="185"/>
      <c r="AQ68" s="188"/>
      <c r="AR68" s="39"/>
      <c r="AS68" s="42"/>
    </row>
    <row r="69" spans="1:45" s="12" customFormat="1" ht="15" customHeight="1" x14ac:dyDescent="0.25">
      <c r="A69" s="26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199"/>
      <c r="AG69" s="200"/>
      <c r="AH69" s="200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42"/>
    </row>
    <row r="70" spans="1:45" ht="15" customHeight="1" x14ac:dyDescent="0.2">
      <c r="A70" s="2"/>
      <c r="B70" s="170" t="s">
        <v>212</v>
      </c>
      <c r="C70" s="171"/>
      <c r="D70" s="171"/>
      <c r="E70" s="171"/>
      <c r="F70" s="171" t="s">
        <v>210</v>
      </c>
      <c r="G70" s="171" t="s">
        <v>3</v>
      </c>
      <c r="H70" s="171" t="s">
        <v>5</v>
      </c>
      <c r="I70" s="171" t="s">
        <v>6</v>
      </c>
      <c r="J70" s="171" t="s">
        <v>211</v>
      </c>
      <c r="K70" s="172" t="s">
        <v>17</v>
      </c>
      <c r="L70" s="39"/>
      <c r="M70" s="190" t="s">
        <v>262</v>
      </c>
      <c r="N70" s="173"/>
      <c r="O70" s="173"/>
      <c r="P70" s="171" t="s">
        <v>3</v>
      </c>
      <c r="Q70" s="171" t="s">
        <v>5</v>
      </c>
      <c r="R70" s="171" t="s">
        <v>6</v>
      </c>
      <c r="S70" s="171" t="s">
        <v>211</v>
      </c>
      <c r="T70" s="173"/>
      <c r="U70" s="172" t="s">
        <v>17</v>
      </c>
      <c r="V70" s="39"/>
      <c r="W70" s="190" t="s">
        <v>310</v>
      </c>
      <c r="X70" s="173"/>
      <c r="Y70" s="173"/>
      <c r="Z70" s="173"/>
      <c r="AA70" s="173"/>
      <c r="AB70" s="173"/>
      <c r="AC70" s="173"/>
      <c r="AD70" s="173"/>
      <c r="AE70" s="173"/>
      <c r="AF70" s="201"/>
      <c r="AG70" s="201"/>
      <c r="AH70" s="202"/>
      <c r="AI70" s="174" t="s">
        <v>385</v>
      </c>
      <c r="AJ70" s="89"/>
      <c r="AK70" s="89"/>
      <c r="AL70" s="224" t="s">
        <v>3</v>
      </c>
      <c r="AM70" s="224" t="s">
        <v>5</v>
      </c>
      <c r="AN70" s="224" t="s">
        <v>6</v>
      </c>
      <c r="AO70" s="173"/>
      <c r="AP70" s="173"/>
      <c r="AQ70" s="90"/>
      <c r="AR70" s="27"/>
      <c r="AS70" s="27"/>
    </row>
    <row r="71" spans="1:45" ht="15" customHeight="1" x14ac:dyDescent="0.2">
      <c r="A71" s="2"/>
      <c r="B71" s="175">
        <v>1995</v>
      </c>
      <c r="C71" s="115" t="s">
        <v>90</v>
      </c>
      <c r="D71" s="176" t="s">
        <v>91</v>
      </c>
      <c r="E71" s="115"/>
      <c r="F71" s="115">
        <v>17</v>
      </c>
      <c r="G71" s="115"/>
      <c r="H71" s="177"/>
      <c r="I71" s="177"/>
      <c r="J71" s="177"/>
      <c r="K71" s="178"/>
      <c r="L71" s="41"/>
      <c r="M71" s="179" t="s">
        <v>217</v>
      </c>
      <c r="N71" s="115"/>
      <c r="O71" s="115">
        <v>21</v>
      </c>
      <c r="P71" s="115"/>
      <c r="Q71" s="115"/>
      <c r="R71" s="115"/>
      <c r="S71" s="115"/>
      <c r="T71" s="177"/>
      <c r="U71" s="189"/>
      <c r="V71" s="41"/>
      <c r="W71" s="179" t="s">
        <v>213</v>
      </c>
      <c r="X71" s="182"/>
      <c r="Y71" s="182"/>
      <c r="Z71" s="176"/>
      <c r="AA71" s="176"/>
      <c r="AB71" s="176"/>
      <c r="AC71" s="176"/>
      <c r="AD71" s="176"/>
      <c r="AE71" s="176"/>
      <c r="AF71" s="203"/>
      <c r="AG71" s="176"/>
      <c r="AH71" s="193"/>
      <c r="AI71" s="176" t="s">
        <v>392</v>
      </c>
      <c r="AJ71" s="176"/>
      <c r="AK71" s="176"/>
      <c r="AL71" s="197">
        <v>126</v>
      </c>
      <c r="AM71" s="197">
        <v>65</v>
      </c>
      <c r="AN71" s="197">
        <v>75</v>
      </c>
      <c r="AO71" s="176"/>
      <c r="AP71" s="176"/>
      <c r="AQ71" s="181"/>
      <c r="AR71" s="27"/>
      <c r="AS71" s="27"/>
    </row>
    <row r="72" spans="1:45" ht="15" customHeight="1" x14ac:dyDescent="0.2">
      <c r="A72" s="2"/>
      <c r="B72" s="175">
        <v>1996</v>
      </c>
      <c r="C72" s="115" t="s">
        <v>39</v>
      </c>
      <c r="D72" s="176" t="s">
        <v>91</v>
      </c>
      <c r="E72" s="115"/>
      <c r="F72" s="115">
        <v>18</v>
      </c>
      <c r="G72" s="115"/>
      <c r="H72" s="177"/>
      <c r="I72" s="177"/>
      <c r="J72" s="177"/>
      <c r="K72" s="178"/>
      <c r="L72" s="41"/>
      <c r="M72" s="179" t="s">
        <v>221</v>
      </c>
      <c r="N72" s="115"/>
      <c r="O72" s="115">
        <v>21</v>
      </c>
      <c r="P72" s="115"/>
      <c r="Q72" s="115"/>
      <c r="R72" s="115"/>
      <c r="S72" s="115"/>
      <c r="T72" s="177"/>
      <c r="U72" s="189"/>
      <c r="V72" s="41"/>
      <c r="W72" s="191" t="s">
        <v>261</v>
      </c>
      <c r="X72" s="182"/>
      <c r="Y72" s="204" t="s">
        <v>305</v>
      </c>
      <c r="Z72" s="189"/>
      <c r="AA72" s="176"/>
      <c r="AB72" s="176"/>
      <c r="AC72" s="176"/>
      <c r="AD72" s="176"/>
      <c r="AE72" s="182"/>
      <c r="AF72" s="203"/>
      <c r="AG72" s="189" t="s">
        <v>306</v>
      </c>
      <c r="AH72" s="183"/>
      <c r="AI72" s="176" t="s">
        <v>386</v>
      </c>
      <c r="AJ72" s="176"/>
      <c r="AK72" s="176"/>
      <c r="AL72" s="197"/>
      <c r="AM72" s="225">
        <f>PRODUCT(AM71/AL71)</f>
        <v>0.51587301587301593</v>
      </c>
      <c r="AN72" s="225">
        <f>PRODUCT(AN71/AL71)</f>
        <v>0.59523809523809523</v>
      </c>
      <c r="AO72" s="176"/>
      <c r="AP72" s="176"/>
      <c r="AQ72" s="181"/>
      <c r="AR72" s="27"/>
      <c r="AS72" s="27"/>
    </row>
    <row r="73" spans="1:45" ht="15" customHeight="1" x14ac:dyDescent="0.2">
      <c r="A73" s="2"/>
      <c r="B73" s="175">
        <v>1997</v>
      </c>
      <c r="C73" s="115" t="s">
        <v>35</v>
      </c>
      <c r="D73" s="176" t="s">
        <v>91</v>
      </c>
      <c r="E73" s="115"/>
      <c r="F73" s="115">
        <v>19</v>
      </c>
      <c r="G73" s="115"/>
      <c r="H73" s="177"/>
      <c r="I73" s="177"/>
      <c r="J73" s="177"/>
      <c r="K73" s="178"/>
      <c r="L73" s="41"/>
      <c r="M73" s="179" t="s">
        <v>224</v>
      </c>
      <c r="N73" s="115"/>
      <c r="O73" s="115"/>
      <c r="P73" s="115"/>
      <c r="Q73" s="115"/>
      <c r="R73" s="115"/>
      <c r="S73" s="115"/>
      <c r="T73" s="177"/>
      <c r="U73" s="189"/>
      <c r="V73" s="41"/>
      <c r="W73" s="175"/>
      <c r="X73" s="182"/>
      <c r="Y73" s="182"/>
      <c r="Z73" s="176"/>
      <c r="AA73" s="176"/>
      <c r="AB73" s="176"/>
      <c r="AC73" s="176"/>
      <c r="AD73" s="176"/>
      <c r="AE73" s="182"/>
      <c r="AF73" s="203"/>
      <c r="AG73" s="180"/>
      <c r="AH73" s="183"/>
      <c r="AI73" s="176"/>
      <c r="AJ73" s="176"/>
      <c r="AK73" s="176"/>
      <c r="AL73" s="176"/>
      <c r="AM73" s="182"/>
      <c r="AN73" s="176"/>
      <c r="AO73" s="176"/>
      <c r="AP73" s="176"/>
      <c r="AQ73" s="181"/>
      <c r="AR73" s="27"/>
      <c r="AS73" s="27"/>
    </row>
    <row r="74" spans="1:45" ht="15" customHeight="1" x14ac:dyDescent="0.2">
      <c r="A74" s="2"/>
      <c r="B74" s="175">
        <v>1998</v>
      </c>
      <c r="C74" s="115" t="s">
        <v>41</v>
      </c>
      <c r="D74" s="176" t="s">
        <v>91</v>
      </c>
      <c r="E74" s="115"/>
      <c r="F74" s="115">
        <v>20</v>
      </c>
      <c r="G74" s="115">
        <v>3</v>
      </c>
      <c r="H74" s="177">
        <f>PRODUCT((V7+W7)/U7)</f>
        <v>0</v>
      </c>
      <c r="I74" s="177">
        <f>PRODUCT(X7/U7)</f>
        <v>0.66666666666666663</v>
      </c>
      <c r="J74" s="177">
        <f>PRODUCT(V7+W7+X7)/U7</f>
        <v>0.66666666666666663</v>
      </c>
      <c r="K74" s="178">
        <f>PRODUCT(Y7/U7)</f>
        <v>2.6666666666666665</v>
      </c>
      <c r="L74" s="41"/>
      <c r="M74" s="179" t="s">
        <v>227</v>
      </c>
      <c r="N74" s="115"/>
      <c r="O74" s="115"/>
      <c r="P74" s="115" t="s">
        <v>276</v>
      </c>
      <c r="Q74" s="115"/>
      <c r="R74" s="115" t="s">
        <v>292</v>
      </c>
      <c r="S74" s="115" t="s">
        <v>296</v>
      </c>
      <c r="T74" s="177"/>
      <c r="U74" s="189" t="s">
        <v>298</v>
      </c>
      <c r="V74" s="41"/>
      <c r="W74" s="191" t="s">
        <v>263</v>
      </c>
      <c r="X74" s="182"/>
      <c r="Y74" s="182"/>
      <c r="Z74" s="176"/>
      <c r="AA74" s="176"/>
      <c r="AB74" s="176"/>
      <c r="AC74" s="176"/>
      <c r="AD74" s="176"/>
      <c r="AE74" s="182"/>
      <c r="AF74" s="203"/>
      <c r="AG74" s="180"/>
      <c r="AH74" s="183"/>
      <c r="AI74" s="176"/>
      <c r="AJ74" s="176"/>
      <c r="AK74" s="176"/>
      <c r="AL74" s="176"/>
      <c r="AM74" s="182"/>
      <c r="AN74" s="176"/>
      <c r="AO74" s="176"/>
      <c r="AP74" s="176"/>
      <c r="AQ74" s="181"/>
      <c r="AR74" s="27"/>
      <c r="AS74" s="27"/>
    </row>
    <row r="75" spans="1:45" ht="15" customHeight="1" x14ac:dyDescent="0.2">
      <c r="A75" s="2"/>
      <c r="B75" s="175">
        <v>1999</v>
      </c>
      <c r="C75" s="115" t="s">
        <v>37</v>
      </c>
      <c r="D75" s="176" t="s">
        <v>91</v>
      </c>
      <c r="E75" s="115"/>
      <c r="F75" s="115">
        <v>21</v>
      </c>
      <c r="G75" s="115">
        <v>10</v>
      </c>
      <c r="H75" s="177">
        <f t="shared" ref="H75:H88" si="4">PRODUCT((V8+W8)/U8)</f>
        <v>0.1</v>
      </c>
      <c r="I75" s="177">
        <f t="shared" ref="I75:I88" si="5">PRODUCT(X8/U8)</f>
        <v>0.7</v>
      </c>
      <c r="J75" s="177">
        <f t="shared" ref="J75:J88" si="6">PRODUCT(V8+W8+X8)/U8</f>
        <v>0.8</v>
      </c>
      <c r="K75" s="178">
        <f t="shared" ref="K75:K88" si="7">PRODUCT(Y8/U8)</f>
        <v>3.4</v>
      </c>
      <c r="L75" s="41"/>
      <c r="M75" s="179" t="s">
        <v>230</v>
      </c>
      <c r="N75" s="115"/>
      <c r="O75" s="115"/>
      <c r="P75" s="115" t="s">
        <v>222</v>
      </c>
      <c r="Q75" s="115" t="s">
        <v>282</v>
      </c>
      <c r="R75" s="115" t="s">
        <v>265</v>
      </c>
      <c r="S75" s="115" t="s">
        <v>218</v>
      </c>
      <c r="T75" s="177"/>
      <c r="U75" s="189" t="s">
        <v>284</v>
      </c>
      <c r="V75" s="41"/>
      <c r="W75" s="191" t="s">
        <v>261</v>
      </c>
      <c r="X75" s="182"/>
      <c r="Y75" s="182" t="s">
        <v>307</v>
      </c>
      <c r="Z75" s="176"/>
      <c r="AA75" s="176"/>
      <c r="AB75" s="176"/>
      <c r="AC75" s="176"/>
      <c r="AD75" s="176"/>
      <c r="AE75" s="182"/>
      <c r="AF75" s="203"/>
      <c r="AG75" s="182" t="s">
        <v>308</v>
      </c>
      <c r="AH75" s="178">
        <v>1.0416666666666667</v>
      </c>
      <c r="AI75" s="176"/>
      <c r="AJ75" s="176"/>
      <c r="AK75" s="176"/>
      <c r="AL75" s="176"/>
      <c r="AM75" s="182"/>
      <c r="AN75" s="176"/>
      <c r="AO75" s="176"/>
      <c r="AP75" s="176"/>
      <c r="AQ75" s="181"/>
      <c r="AR75" s="27"/>
      <c r="AS75" s="27"/>
    </row>
    <row r="76" spans="1:45" ht="15" customHeight="1" x14ac:dyDescent="0.2">
      <c r="A76" s="2"/>
      <c r="B76" s="175">
        <v>2000</v>
      </c>
      <c r="C76" s="115" t="s">
        <v>40</v>
      </c>
      <c r="D76" s="176" t="s">
        <v>91</v>
      </c>
      <c r="E76" s="115"/>
      <c r="F76" s="115">
        <v>22</v>
      </c>
      <c r="G76" s="115">
        <v>4</v>
      </c>
      <c r="H76" s="177">
        <f t="shared" si="4"/>
        <v>0.25</v>
      </c>
      <c r="I76" s="220">
        <f t="shared" si="5"/>
        <v>1.5</v>
      </c>
      <c r="J76" s="177">
        <f t="shared" si="6"/>
        <v>1.75</v>
      </c>
      <c r="K76" s="178">
        <f t="shared" si="7"/>
        <v>5.75</v>
      </c>
      <c r="L76" s="41"/>
      <c r="M76" s="179" t="s">
        <v>233</v>
      </c>
      <c r="N76" s="115"/>
      <c r="O76" s="115"/>
      <c r="P76" s="115" t="s">
        <v>277</v>
      </c>
      <c r="Q76" s="115" t="s">
        <v>283</v>
      </c>
      <c r="R76" s="115" t="s">
        <v>293</v>
      </c>
      <c r="S76" s="115" t="s">
        <v>297</v>
      </c>
      <c r="T76" s="177"/>
      <c r="U76" s="189" t="s">
        <v>299</v>
      </c>
      <c r="V76" s="41"/>
      <c r="W76" s="175"/>
      <c r="X76" s="182"/>
      <c r="Y76" s="176"/>
      <c r="Z76" s="176"/>
      <c r="AA76" s="176"/>
      <c r="AB76" s="176"/>
      <c r="AC76" s="176"/>
      <c r="AD76" s="176"/>
      <c r="AE76" s="182"/>
      <c r="AF76" s="203"/>
      <c r="AG76" s="180"/>
      <c r="AH76" s="183"/>
      <c r="AI76" s="176"/>
      <c r="AJ76" s="176"/>
      <c r="AK76" s="176"/>
      <c r="AL76" s="176"/>
      <c r="AM76" s="182"/>
      <c r="AN76" s="176"/>
      <c r="AO76" s="176"/>
      <c r="AP76" s="176"/>
      <c r="AQ76" s="181"/>
      <c r="AR76" s="27"/>
      <c r="AS76" s="27"/>
    </row>
    <row r="77" spans="1:45" ht="15" customHeight="1" x14ac:dyDescent="0.2">
      <c r="A77" s="2"/>
      <c r="B77" s="175">
        <v>2001</v>
      </c>
      <c r="C77" s="115" t="s">
        <v>36</v>
      </c>
      <c r="D77" s="176" t="s">
        <v>91</v>
      </c>
      <c r="E77" s="115"/>
      <c r="F77" s="115">
        <v>23</v>
      </c>
      <c r="G77" s="115">
        <v>8</v>
      </c>
      <c r="H77" s="177">
        <f t="shared" si="4"/>
        <v>0.5</v>
      </c>
      <c r="I77" s="177">
        <f t="shared" si="5"/>
        <v>0.75</v>
      </c>
      <c r="J77" s="177">
        <f t="shared" si="6"/>
        <v>1.25</v>
      </c>
      <c r="K77" s="178">
        <f t="shared" si="7"/>
        <v>4.125</v>
      </c>
      <c r="L77" s="41"/>
      <c r="M77" s="179" t="s">
        <v>237</v>
      </c>
      <c r="N77" s="115"/>
      <c r="O77" s="115"/>
      <c r="P77" s="115" t="s">
        <v>228</v>
      </c>
      <c r="Q77" s="115" t="s">
        <v>284</v>
      </c>
      <c r="R77" s="115" t="s">
        <v>294</v>
      </c>
      <c r="S77" s="115" t="s">
        <v>225</v>
      </c>
      <c r="T77" s="177"/>
      <c r="U77" s="189" t="s">
        <v>300</v>
      </c>
      <c r="V77" s="41"/>
      <c r="W77" s="175"/>
      <c r="X77" s="182"/>
      <c r="Y77" s="176"/>
      <c r="Z77" s="176"/>
      <c r="AA77" s="176"/>
      <c r="AB77" s="176"/>
      <c r="AC77" s="176"/>
      <c r="AD77" s="176"/>
      <c r="AE77" s="182"/>
      <c r="AF77" s="203"/>
      <c r="AG77" s="180"/>
      <c r="AH77" s="183"/>
      <c r="AI77" s="176"/>
      <c r="AJ77" s="176"/>
      <c r="AK77" s="176"/>
      <c r="AL77" s="176"/>
      <c r="AM77" s="182"/>
      <c r="AN77" s="176"/>
      <c r="AO77" s="176"/>
      <c r="AP77" s="176"/>
      <c r="AQ77" s="181"/>
      <c r="AR77" s="27"/>
      <c r="AS77" s="27"/>
    </row>
    <row r="78" spans="1:45" ht="15" customHeight="1" x14ac:dyDescent="0.2">
      <c r="A78" s="2"/>
      <c r="B78" s="175">
        <v>2002</v>
      </c>
      <c r="C78" s="115" t="s">
        <v>38</v>
      </c>
      <c r="D78" s="176" t="s">
        <v>91</v>
      </c>
      <c r="E78" s="115"/>
      <c r="F78" s="115">
        <v>24</v>
      </c>
      <c r="G78" s="115">
        <v>9</v>
      </c>
      <c r="H78" s="220">
        <f t="shared" si="4"/>
        <v>1.5555555555555556</v>
      </c>
      <c r="I78" s="177">
        <f t="shared" si="5"/>
        <v>1</v>
      </c>
      <c r="J78" s="220">
        <f t="shared" si="6"/>
        <v>2.5555555555555554</v>
      </c>
      <c r="K78" s="178">
        <f t="shared" si="7"/>
        <v>5</v>
      </c>
      <c r="L78" s="41"/>
      <c r="M78" s="179" t="s">
        <v>239</v>
      </c>
      <c r="N78" s="115"/>
      <c r="O78" s="115"/>
      <c r="P78" s="115" t="s">
        <v>278</v>
      </c>
      <c r="Q78" s="115" t="s">
        <v>285</v>
      </c>
      <c r="R78" s="115" t="s">
        <v>270</v>
      </c>
      <c r="S78" s="115" t="s">
        <v>280</v>
      </c>
      <c r="T78" s="177"/>
      <c r="U78" s="189" t="s">
        <v>288</v>
      </c>
      <c r="V78" s="41"/>
      <c r="W78" s="175"/>
      <c r="X78" s="182"/>
      <c r="Y78" s="176"/>
      <c r="Z78" s="176"/>
      <c r="AA78" s="176"/>
      <c r="AB78" s="176"/>
      <c r="AC78" s="176"/>
      <c r="AD78" s="176"/>
      <c r="AE78" s="182"/>
      <c r="AF78" s="203"/>
      <c r="AG78" s="180"/>
      <c r="AH78" s="183"/>
      <c r="AI78" s="176"/>
      <c r="AJ78" s="176"/>
      <c r="AK78" s="176"/>
      <c r="AL78" s="176"/>
      <c r="AM78" s="182"/>
      <c r="AN78" s="176"/>
      <c r="AO78" s="176"/>
      <c r="AP78" s="176"/>
      <c r="AQ78" s="181"/>
      <c r="AR78" s="27"/>
      <c r="AS78" s="27"/>
    </row>
    <row r="79" spans="1:45" ht="15" customHeight="1" x14ac:dyDescent="0.2">
      <c r="A79" s="2"/>
      <c r="B79" s="175">
        <v>2003</v>
      </c>
      <c r="C79" s="115" t="s">
        <v>37</v>
      </c>
      <c r="D79" s="176" t="s">
        <v>91</v>
      </c>
      <c r="E79" s="115"/>
      <c r="F79" s="115">
        <v>25</v>
      </c>
      <c r="G79" s="115">
        <v>14</v>
      </c>
      <c r="H79" s="177">
        <f t="shared" si="4"/>
        <v>0.14285714285714285</v>
      </c>
      <c r="I79" s="177">
        <f t="shared" si="5"/>
        <v>0.6428571428571429</v>
      </c>
      <c r="J79" s="177">
        <f t="shared" si="6"/>
        <v>0.7857142857142857</v>
      </c>
      <c r="K79" s="178">
        <f t="shared" si="7"/>
        <v>4</v>
      </c>
      <c r="L79" s="41"/>
      <c r="M79" s="179" t="s">
        <v>241</v>
      </c>
      <c r="N79" s="115"/>
      <c r="O79" s="115"/>
      <c r="P79" s="115" t="s">
        <v>279</v>
      </c>
      <c r="Q79" s="115" t="s">
        <v>286</v>
      </c>
      <c r="R79" s="115" t="s">
        <v>205</v>
      </c>
      <c r="S79" s="115" t="s">
        <v>234</v>
      </c>
      <c r="T79" s="177"/>
      <c r="U79" s="189" t="s">
        <v>270</v>
      </c>
      <c r="V79" s="41"/>
      <c r="W79" s="175"/>
      <c r="X79" s="182"/>
      <c r="Y79" s="176"/>
      <c r="Z79" s="176"/>
      <c r="AA79" s="176"/>
      <c r="AB79" s="176"/>
      <c r="AC79" s="176"/>
      <c r="AD79" s="176"/>
      <c r="AE79" s="182"/>
      <c r="AF79" s="203"/>
      <c r="AG79" s="180"/>
      <c r="AH79" s="183"/>
      <c r="AI79" s="176"/>
      <c r="AJ79" s="176"/>
      <c r="AK79" s="176"/>
      <c r="AL79" s="176"/>
      <c r="AM79" s="182"/>
      <c r="AN79" s="176"/>
      <c r="AO79" s="176"/>
      <c r="AP79" s="176"/>
      <c r="AQ79" s="181"/>
      <c r="AR79" s="27"/>
      <c r="AS79" s="27"/>
    </row>
    <row r="80" spans="1:45" ht="15" customHeight="1" x14ac:dyDescent="0.2">
      <c r="A80" s="2"/>
      <c r="B80" s="175">
        <v>2004</v>
      </c>
      <c r="C80" s="115" t="s">
        <v>35</v>
      </c>
      <c r="D80" s="176" t="s">
        <v>91</v>
      </c>
      <c r="E80" s="115"/>
      <c r="F80" s="115">
        <v>26</v>
      </c>
      <c r="G80" s="115"/>
      <c r="H80" s="177"/>
      <c r="I80" s="177"/>
      <c r="J80" s="177"/>
      <c r="K80" s="178"/>
      <c r="L80" s="41"/>
      <c r="M80" s="179" t="s">
        <v>243</v>
      </c>
      <c r="N80" s="115"/>
      <c r="O80" s="115"/>
      <c r="P80" s="115" t="s">
        <v>280</v>
      </c>
      <c r="Q80" s="115" t="s">
        <v>287</v>
      </c>
      <c r="R80" s="115" t="s">
        <v>231</v>
      </c>
      <c r="S80" s="115" t="s">
        <v>271</v>
      </c>
      <c r="T80" s="177"/>
      <c r="U80" s="189" t="s">
        <v>301</v>
      </c>
      <c r="V80" s="41"/>
      <c r="W80" s="175"/>
      <c r="X80" s="182"/>
      <c r="Y80" s="176"/>
      <c r="Z80" s="176"/>
      <c r="AA80" s="176"/>
      <c r="AB80" s="176"/>
      <c r="AC80" s="176"/>
      <c r="AD80" s="176"/>
      <c r="AE80" s="182"/>
      <c r="AF80" s="203"/>
      <c r="AG80" s="180"/>
      <c r="AH80" s="183"/>
      <c r="AI80" s="176"/>
      <c r="AJ80" s="176"/>
      <c r="AK80" s="176"/>
      <c r="AL80" s="176"/>
      <c r="AM80" s="182"/>
      <c r="AN80" s="176"/>
      <c r="AO80" s="176"/>
      <c r="AP80" s="176"/>
      <c r="AQ80" s="181"/>
      <c r="AR80" s="27"/>
      <c r="AS80" s="27"/>
    </row>
    <row r="81" spans="1:45" ht="15" customHeight="1" x14ac:dyDescent="0.2">
      <c r="A81" s="2"/>
      <c r="B81" s="175">
        <v>2005</v>
      </c>
      <c r="C81" s="115" t="s">
        <v>42</v>
      </c>
      <c r="D81" s="176" t="s">
        <v>91</v>
      </c>
      <c r="E81" s="115"/>
      <c r="F81" s="115">
        <v>27</v>
      </c>
      <c r="G81" s="115">
        <v>7</v>
      </c>
      <c r="H81" s="177">
        <f t="shared" si="4"/>
        <v>0</v>
      </c>
      <c r="I81" s="177">
        <f t="shared" si="5"/>
        <v>0.42857142857142855</v>
      </c>
      <c r="J81" s="177">
        <f t="shared" si="6"/>
        <v>0.42857142857142855</v>
      </c>
      <c r="K81" s="221">
        <f t="shared" si="7"/>
        <v>6</v>
      </c>
      <c r="L81" s="41"/>
      <c r="M81" s="179" t="s">
        <v>245</v>
      </c>
      <c r="N81" s="115"/>
      <c r="O81" s="115"/>
      <c r="P81" s="115" t="s">
        <v>281</v>
      </c>
      <c r="Q81" s="115" t="s">
        <v>288</v>
      </c>
      <c r="R81" s="115" t="s">
        <v>275</v>
      </c>
      <c r="S81" s="115" t="s">
        <v>267</v>
      </c>
      <c r="T81" s="177"/>
      <c r="U81" s="189" t="s">
        <v>268</v>
      </c>
      <c r="V81" s="41"/>
      <c r="W81" s="175"/>
      <c r="X81" s="182"/>
      <c r="Y81" s="176"/>
      <c r="Z81" s="176"/>
      <c r="AA81" s="176"/>
      <c r="AB81" s="176"/>
      <c r="AC81" s="176"/>
      <c r="AD81" s="176"/>
      <c r="AE81" s="182"/>
      <c r="AF81" s="203"/>
      <c r="AG81" s="180"/>
      <c r="AH81" s="183"/>
      <c r="AI81" s="176"/>
      <c r="AJ81" s="176"/>
      <c r="AK81" s="176"/>
      <c r="AL81" s="176"/>
      <c r="AM81" s="182"/>
      <c r="AN81" s="176"/>
      <c r="AO81" s="176"/>
      <c r="AP81" s="176"/>
      <c r="AQ81" s="181"/>
      <c r="AR81" s="27"/>
      <c r="AS81" s="27"/>
    </row>
    <row r="82" spans="1:45" ht="15" customHeight="1" x14ac:dyDescent="0.2">
      <c r="A82" s="2"/>
      <c r="B82" s="175">
        <v>2006</v>
      </c>
      <c r="C82" s="115" t="s">
        <v>38</v>
      </c>
      <c r="D82" s="176" t="s">
        <v>91</v>
      </c>
      <c r="E82" s="115"/>
      <c r="F82" s="115">
        <v>28</v>
      </c>
      <c r="G82" s="115">
        <v>17</v>
      </c>
      <c r="H82" s="177">
        <f t="shared" si="4"/>
        <v>0.11764705882352941</v>
      </c>
      <c r="I82" s="177">
        <f t="shared" si="5"/>
        <v>0.76470588235294112</v>
      </c>
      <c r="J82" s="177">
        <f t="shared" si="6"/>
        <v>0.88235294117647056</v>
      </c>
      <c r="K82" s="178">
        <f t="shared" si="7"/>
        <v>4.5882352941176467</v>
      </c>
      <c r="L82" s="41"/>
      <c r="M82" s="179" t="s">
        <v>247</v>
      </c>
      <c r="N82" s="115"/>
      <c r="O82" s="115"/>
      <c r="P82" s="115" t="s">
        <v>275</v>
      </c>
      <c r="Q82" s="115" t="s">
        <v>204</v>
      </c>
      <c r="R82" s="115" t="s">
        <v>295</v>
      </c>
      <c r="S82" s="115" t="s">
        <v>290</v>
      </c>
      <c r="T82" s="177"/>
      <c r="U82" s="189" t="s">
        <v>202</v>
      </c>
      <c r="V82" s="41"/>
      <c r="W82" s="175"/>
      <c r="X82" s="182"/>
      <c r="Y82" s="176"/>
      <c r="Z82" s="176"/>
      <c r="AA82" s="176"/>
      <c r="AB82" s="176"/>
      <c r="AC82" s="176"/>
      <c r="AD82" s="176"/>
      <c r="AE82" s="182"/>
      <c r="AF82" s="203"/>
      <c r="AG82" s="180"/>
      <c r="AH82" s="183"/>
      <c r="AI82" s="176"/>
      <c r="AJ82" s="176"/>
      <c r="AK82" s="176"/>
      <c r="AL82" s="176"/>
      <c r="AM82" s="182"/>
      <c r="AN82" s="176"/>
      <c r="AO82" s="176"/>
      <c r="AP82" s="176"/>
      <c r="AQ82" s="181"/>
      <c r="AR82" s="27"/>
      <c r="AS82" s="27"/>
    </row>
    <row r="83" spans="1:45" ht="15" customHeight="1" x14ac:dyDescent="0.2">
      <c r="A83" s="2"/>
      <c r="B83" s="175">
        <v>2007</v>
      </c>
      <c r="C83" s="115" t="s">
        <v>41</v>
      </c>
      <c r="D83" s="176" t="s">
        <v>91</v>
      </c>
      <c r="E83" s="115"/>
      <c r="F83" s="115">
        <v>29</v>
      </c>
      <c r="G83" s="115">
        <v>7</v>
      </c>
      <c r="H83" s="177">
        <f t="shared" si="4"/>
        <v>0.14285714285714285</v>
      </c>
      <c r="I83" s="177">
        <f t="shared" si="5"/>
        <v>0.5714285714285714</v>
      </c>
      <c r="J83" s="177">
        <f t="shared" si="6"/>
        <v>0.7142857142857143</v>
      </c>
      <c r="K83" s="178">
        <f t="shared" si="7"/>
        <v>4.4285714285714288</v>
      </c>
      <c r="L83" s="41"/>
      <c r="M83" s="179" t="s">
        <v>249</v>
      </c>
      <c r="N83" s="115"/>
      <c r="O83" s="115"/>
      <c r="P83" s="115" t="s">
        <v>272</v>
      </c>
      <c r="Q83" s="115" t="s">
        <v>289</v>
      </c>
      <c r="R83" s="115" t="s">
        <v>295</v>
      </c>
      <c r="S83" s="115" t="s">
        <v>274</v>
      </c>
      <c r="T83" s="177"/>
      <c r="U83" s="189" t="s">
        <v>291</v>
      </c>
      <c r="V83" s="41"/>
      <c r="W83" s="175"/>
      <c r="X83" s="182"/>
      <c r="Y83" s="176"/>
      <c r="Z83" s="176"/>
      <c r="AA83" s="176"/>
      <c r="AB83" s="176"/>
      <c r="AC83" s="176"/>
      <c r="AD83" s="176"/>
      <c r="AE83" s="182"/>
      <c r="AF83" s="203"/>
      <c r="AG83" s="180"/>
      <c r="AH83" s="183"/>
      <c r="AI83" s="176"/>
      <c r="AJ83" s="176"/>
      <c r="AK83" s="176"/>
      <c r="AL83" s="176"/>
      <c r="AM83" s="182"/>
      <c r="AN83" s="176"/>
      <c r="AO83" s="176"/>
      <c r="AP83" s="176"/>
      <c r="AQ83" s="181"/>
      <c r="AR83" s="27"/>
      <c r="AS83" s="27"/>
    </row>
    <row r="84" spans="1:45" ht="15" customHeight="1" x14ac:dyDescent="0.2">
      <c r="A84" s="2"/>
      <c r="B84" s="175">
        <v>2008</v>
      </c>
      <c r="C84" s="115" t="s">
        <v>39</v>
      </c>
      <c r="D84" s="176" t="s">
        <v>91</v>
      </c>
      <c r="E84" s="115"/>
      <c r="F84" s="115">
        <v>30</v>
      </c>
      <c r="G84" s="115">
        <v>15</v>
      </c>
      <c r="H84" s="177">
        <f t="shared" si="4"/>
        <v>0.33333333333333331</v>
      </c>
      <c r="I84" s="177">
        <f t="shared" si="5"/>
        <v>0.4</v>
      </c>
      <c r="J84" s="177">
        <f t="shared" si="6"/>
        <v>0.73333333333333328</v>
      </c>
      <c r="K84" s="178">
        <f t="shared" si="7"/>
        <v>3.4</v>
      </c>
      <c r="L84" s="41"/>
      <c r="M84" s="179" t="s">
        <v>252</v>
      </c>
      <c r="N84" s="115"/>
      <c r="O84" s="115"/>
      <c r="P84" s="115" t="s">
        <v>187</v>
      </c>
      <c r="Q84" s="115" t="s">
        <v>266</v>
      </c>
      <c r="R84" s="115" t="s">
        <v>186</v>
      </c>
      <c r="S84" s="115" t="s">
        <v>205</v>
      </c>
      <c r="T84" s="177"/>
      <c r="U84" s="189" t="s">
        <v>186</v>
      </c>
      <c r="V84" s="41"/>
      <c r="W84" s="175"/>
      <c r="X84" s="182"/>
      <c r="Y84" s="176"/>
      <c r="Z84" s="176"/>
      <c r="AA84" s="176"/>
      <c r="AB84" s="176"/>
      <c r="AC84" s="176"/>
      <c r="AD84" s="176"/>
      <c r="AE84" s="182"/>
      <c r="AF84" s="203"/>
      <c r="AG84" s="180"/>
      <c r="AH84" s="183"/>
      <c r="AI84" s="176"/>
      <c r="AJ84" s="176"/>
      <c r="AK84" s="176"/>
      <c r="AL84" s="176"/>
      <c r="AM84" s="182"/>
      <c r="AN84" s="176"/>
      <c r="AO84" s="176"/>
      <c r="AP84" s="176"/>
      <c r="AQ84" s="181"/>
      <c r="AR84" s="27"/>
      <c r="AS84" s="27"/>
    </row>
    <row r="85" spans="1:45" ht="15" customHeight="1" x14ac:dyDescent="0.2">
      <c r="A85" s="2"/>
      <c r="B85" s="175">
        <v>2009</v>
      </c>
      <c r="C85" s="115" t="s">
        <v>37</v>
      </c>
      <c r="D85" s="176" t="s">
        <v>91</v>
      </c>
      <c r="E85" s="115"/>
      <c r="F85" s="115">
        <v>31</v>
      </c>
      <c r="G85" s="115">
        <v>10</v>
      </c>
      <c r="H85" s="177">
        <f t="shared" si="4"/>
        <v>1.4</v>
      </c>
      <c r="I85" s="177">
        <f t="shared" si="5"/>
        <v>0.4</v>
      </c>
      <c r="J85" s="177">
        <f t="shared" si="6"/>
        <v>1.8</v>
      </c>
      <c r="K85" s="178">
        <f t="shared" si="7"/>
        <v>3</v>
      </c>
      <c r="L85" s="41"/>
      <c r="M85" s="179" t="s">
        <v>254</v>
      </c>
      <c r="N85" s="115"/>
      <c r="O85" s="115"/>
      <c r="P85" s="115" t="s">
        <v>190</v>
      </c>
      <c r="Q85" s="115" t="s">
        <v>274</v>
      </c>
      <c r="R85" s="115" t="s">
        <v>186</v>
      </c>
      <c r="S85" s="115" t="s">
        <v>202</v>
      </c>
      <c r="T85" s="177"/>
      <c r="U85" s="222" t="s">
        <v>191</v>
      </c>
      <c r="V85" s="41"/>
      <c r="W85" s="175"/>
      <c r="X85" s="182"/>
      <c r="Y85" s="176"/>
      <c r="Z85" s="176"/>
      <c r="AA85" s="176"/>
      <c r="AB85" s="176"/>
      <c r="AC85" s="176"/>
      <c r="AD85" s="176"/>
      <c r="AE85" s="182"/>
      <c r="AF85" s="203"/>
      <c r="AG85" s="180"/>
      <c r="AH85" s="183"/>
      <c r="AI85" s="176"/>
      <c r="AJ85" s="176"/>
      <c r="AK85" s="176"/>
      <c r="AL85" s="176"/>
      <c r="AM85" s="182"/>
      <c r="AN85" s="176"/>
      <c r="AO85" s="176"/>
      <c r="AP85" s="176"/>
      <c r="AQ85" s="181"/>
      <c r="AR85" s="27"/>
      <c r="AS85" s="27"/>
    </row>
    <row r="86" spans="1:45" ht="15" customHeight="1" x14ac:dyDescent="0.2">
      <c r="A86" s="2"/>
      <c r="B86" s="175">
        <v>2010</v>
      </c>
      <c r="C86" s="115" t="s">
        <v>42</v>
      </c>
      <c r="D86" s="176" t="s">
        <v>91</v>
      </c>
      <c r="E86" s="115"/>
      <c r="F86" s="115">
        <v>32</v>
      </c>
      <c r="G86" s="115">
        <v>3</v>
      </c>
      <c r="H86" s="177">
        <f t="shared" si="4"/>
        <v>1</v>
      </c>
      <c r="I86" s="177">
        <f t="shared" si="5"/>
        <v>0</v>
      </c>
      <c r="J86" s="177">
        <f t="shared" si="6"/>
        <v>1</v>
      </c>
      <c r="K86" s="178">
        <f t="shared" si="7"/>
        <v>2.3333333333333335</v>
      </c>
      <c r="L86" s="41"/>
      <c r="M86" s="179" t="s">
        <v>256</v>
      </c>
      <c r="N86" s="115"/>
      <c r="O86" s="115"/>
      <c r="P86" s="115" t="s">
        <v>190</v>
      </c>
      <c r="Q86" s="115" t="s">
        <v>290</v>
      </c>
      <c r="R86" s="115" t="s">
        <v>186</v>
      </c>
      <c r="S86" s="115" t="s">
        <v>235</v>
      </c>
      <c r="T86" s="177"/>
      <c r="U86" s="189" t="s">
        <v>189</v>
      </c>
      <c r="V86" s="41"/>
      <c r="W86" s="175"/>
      <c r="X86" s="182"/>
      <c r="Y86" s="176"/>
      <c r="Z86" s="176"/>
      <c r="AA86" s="176"/>
      <c r="AB86" s="176"/>
      <c r="AC86" s="176"/>
      <c r="AD86" s="176"/>
      <c r="AE86" s="182"/>
      <c r="AF86" s="203"/>
      <c r="AG86" s="180"/>
      <c r="AH86" s="183"/>
      <c r="AI86" s="176"/>
      <c r="AJ86" s="176"/>
      <c r="AK86" s="176"/>
      <c r="AL86" s="176"/>
      <c r="AM86" s="182"/>
      <c r="AN86" s="176"/>
      <c r="AO86" s="176"/>
      <c r="AP86" s="176"/>
      <c r="AQ86" s="181"/>
      <c r="AR86" s="27"/>
      <c r="AS86" s="27"/>
    </row>
    <row r="87" spans="1:45" ht="15" customHeight="1" x14ac:dyDescent="0.2">
      <c r="A87" s="2"/>
      <c r="B87" s="175">
        <v>2011</v>
      </c>
      <c r="C87" s="115" t="s">
        <v>36</v>
      </c>
      <c r="D87" s="176" t="s">
        <v>91</v>
      </c>
      <c r="E87" s="115"/>
      <c r="F87" s="115">
        <v>33</v>
      </c>
      <c r="G87" s="115">
        <v>11</v>
      </c>
      <c r="H87" s="177">
        <f t="shared" si="4"/>
        <v>1.2727272727272727</v>
      </c>
      <c r="I87" s="177">
        <f t="shared" si="5"/>
        <v>0.45454545454545453</v>
      </c>
      <c r="J87" s="177">
        <f t="shared" si="6"/>
        <v>1.7272727272727273</v>
      </c>
      <c r="K87" s="178">
        <f t="shared" si="7"/>
        <v>2.4545454545454546</v>
      </c>
      <c r="L87" s="41"/>
      <c r="M87" s="179" t="s">
        <v>258</v>
      </c>
      <c r="N87" s="115"/>
      <c r="O87" s="115"/>
      <c r="P87" s="115" t="s">
        <v>188</v>
      </c>
      <c r="Q87" s="115" t="s">
        <v>235</v>
      </c>
      <c r="R87" s="223" t="s">
        <v>189</v>
      </c>
      <c r="S87" s="115" t="s">
        <v>295</v>
      </c>
      <c r="T87" s="177"/>
      <c r="U87" s="189" t="s">
        <v>187</v>
      </c>
      <c r="V87" s="41"/>
      <c r="W87" s="175"/>
      <c r="X87" s="182"/>
      <c r="Y87" s="176"/>
      <c r="Z87" s="176"/>
      <c r="AA87" s="176"/>
      <c r="AB87" s="176"/>
      <c r="AC87" s="176"/>
      <c r="AD87" s="176"/>
      <c r="AE87" s="182"/>
      <c r="AF87" s="203"/>
      <c r="AG87" s="180"/>
      <c r="AH87" s="183"/>
      <c r="AI87" s="176"/>
      <c r="AJ87" s="176"/>
      <c r="AK87" s="176"/>
      <c r="AL87" s="176"/>
      <c r="AM87" s="182"/>
      <c r="AN87" s="176"/>
      <c r="AO87" s="176"/>
      <c r="AP87" s="176"/>
      <c r="AQ87" s="181"/>
      <c r="AR87" s="27"/>
      <c r="AS87" s="27"/>
    </row>
    <row r="88" spans="1:45" ht="15" customHeight="1" x14ac:dyDescent="0.2">
      <c r="A88" s="2"/>
      <c r="B88" s="175">
        <v>2012</v>
      </c>
      <c r="C88" s="115" t="s">
        <v>36</v>
      </c>
      <c r="D88" s="176" t="s">
        <v>91</v>
      </c>
      <c r="E88" s="115"/>
      <c r="F88" s="115">
        <v>34</v>
      </c>
      <c r="G88" s="115">
        <v>8</v>
      </c>
      <c r="H88" s="177">
        <f t="shared" si="4"/>
        <v>0.5</v>
      </c>
      <c r="I88" s="177">
        <f t="shared" si="5"/>
        <v>0.125</v>
      </c>
      <c r="J88" s="177">
        <f t="shared" si="6"/>
        <v>0.625</v>
      </c>
      <c r="K88" s="178">
        <f t="shared" si="7"/>
        <v>1.375</v>
      </c>
      <c r="L88" s="41"/>
      <c r="M88" s="179" t="s">
        <v>260</v>
      </c>
      <c r="N88" s="115"/>
      <c r="O88" s="115"/>
      <c r="P88" s="223" t="s">
        <v>273</v>
      </c>
      <c r="Q88" s="223" t="s">
        <v>291</v>
      </c>
      <c r="R88" s="115" t="s">
        <v>183</v>
      </c>
      <c r="S88" s="223" t="s">
        <v>269</v>
      </c>
      <c r="T88" s="177"/>
      <c r="U88" s="189" t="s">
        <v>189</v>
      </c>
      <c r="V88" s="41"/>
      <c r="W88" s="175"/>
      <c r="X88" s="176"/>
      <c r="Y88" s="176"/>
      <c r="Z88" s="176"/>
      <c r="AA88" s="176"/>
      <c r="AB88" s="176"/>
      <c r="AC88" s="176"/>
      <c r="AD88" s="176"/>
      <c r="AE88" s="182"/>
      <c r="AF88" s="203"/>
      <c r="AG88" s="180"/>
      <c r="AH88" s="183"/>
      <c r="AI88" s="176"/>
      <c r="AJ88" s="176"/>
      <c r="AK88" s="176"/>
      <c r="AL88" s="176"/>
      <c r="AM88" s="182"/>
      <c r="AN88" s="176"/>
      <c r="AO88" s="176"/>
      <c r="AP88" s="176"/>
      <c r="AQ88" s="181"/>
      <c r="AR88" s="27"/>
      <c r="AS88" s="27"/>
    </row>
    <row r="89" spans="1:45" s="12" customFormat="1" ht="15" customHeight="1" x14ac:dyDescent="0.25">
      <c r="A89" s="26"/>
      <c r="B89" s="184"/>
      <c r="C89" s="185"/>
      <c r="D89" s="185"/>
      <c r="E89" s="185"/>
      <c r="F89" s="185"/>
      <c r="G89" s="185"/>
      <c r="H89" s="186"/>
      <c r="I89" s="186"/>
      <c r="J89" s="186"/>
      <c r="K89" s="187"/>
      <c r="L89" s="41"/>
      <c r="M89" s="184"/>
      <c r="N89" s="185"/>
      <c r="O89" s="185"/>
      <c r="P89" s="185"/>
      <c r="Q89" s="185"/>
      <c r="R89" s="185"/>
      <c r="S89" s="185"/>
      <c r="T89" s="185"/>
      <c r="U89" s="187"/>
      <c r="V89" s="41"/>
      <c r="W89" s="184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8"/>
      <c r="AI89" s="185"/>
      <c r="AJ89" s="185"/>
      <c r="AK89" s="185"/>
      <c r="AL89" s="185"/>
      <c r="AM89" s="185"/>
      <c r="AN89" s="185"/>
      <c r="AO89" s="185"/>
      <c r="AP89" s="185"/>
      <c r="AQ89" s="188"/>
      <c r="AR89" s="39"/>
      <c r="AS89" s="42"/>
    </row>
    <row r="90" spans="1:45" s="12" customFormat="1" ht="15" customHeight="1" x14ac:dyDescent="0.25">
      <c r="A90" s="26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27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42"/>
    </row>
    <row r="91" spans="1:45" s="12" customFormat="1" ht="15" customHeight="1" x14ac:dyDescent="0.25">
      <c r="A91" s="2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7"/>
      <c r="AM91" s="27"/>
      <c r="AN91" s="27"/>
      <c r="AO91" s="39"/>
      <c r="AP91" s="39"/>
      <c r="AQ91" s="39"/>
      <c r="AR91" s="42"/>
      <c r="AS91" s="42"/>
    </row>
    <row r="92" spans="1:45" s="12" customFormat="1" ht="15" customHeight="1" x14ac:dyDescent="0.25">
      <c r="A92" s="2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7"/>
      <c r="AM92" s="27"/>
      <c r="AN92" s="27"/>
      <c r="AO92" s="39"/>
      <c r="AP92" s="39"/>
      <c r="AQ92" s="39"/>
      <c r="AR92" s="42"/>
      <c r="AS92" s="42"/>
    </row>
    <row r="93" spans="1:45" s="12" customFormat="1" ht="15" customHeight="1" x14ac:dyDescent="0.25">
      <c r="A93" s="2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7"/>
      <c r="AM93" s="27"/>
      <c r="AN93" s="27"/>
      <c r="AO93" s="39"/>
      <c r="AP93" s="39"/>
      <c r="AQ93" s="39"/>
      <c r="AR93" s="42"/>
      <c r="AS93" s="42"/>
    </row>
    <row r="94" spans="1:45" s="12" customFormat="1" ht="15" customHeight="1" x14ac:dyDescent="0.25">
      <c r="A94" s="2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7"/>
      <c r="AM94" s="27"/>
      <c r="AN94" s="27"/>
      <c r="AO94" s="39"/>
      <c r="AP94" s="39"/>
      <c r="AQ94" s="39"/>
      <c r="AR94" s="42"/>
      <c r="AS94" s="42"/>
    </row>
    <row r="95" spans="1:45" s="12" customFormat="1" ht="15" customHeight="1" x14ac:dyDescent="0.25">
      <c r="A95" s="26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7"/>
      <c r="AM95" s="27"/>
      <c r="AN95" s="27"/>
      <c r="AO95" s="39"/>
      <c r="AP95" s="39"/>
      <c r="AQ95" s="39"/>
      <c r="AR95" s="42"/>
      <c r="AS95" s="42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7"/>
      <c r="AM96" s="27"/>
      <c r="AN96" s="27"/>
      <c r="AO96" s="39"/>
      <c r="AP96" s="39"/>
      <c r="AQ96" s="39"/>
      <c r="AR96" s="42"/>
      <c r="AS96" s="42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42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1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3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1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3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1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3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1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1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1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1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1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1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1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1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1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1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1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1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1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1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1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3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3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3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1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3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1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3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3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3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3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7"/>
      <c r="AM169" s="27"/>
      <c r="AN169" s="27"/>
      <c r="AO169" s="39"/>
      <c r="AP169" s="39"/>
      <c r="AQ169" s="39"/>
      <c r="AR169" s="42"/>
      <c r="AS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1"/>
      <c r="AG170" s="39"/>
      <c r="AH170" s="39"/>
      <c r="AI170" s="39"/>
      <c r="AJ170" s="39"/>
      <c r="AK170" s="39"/>
      <c r="AL170" s="27"/>
      <c r="AM170" s="27"/>
      <c r="AN170" s="27"/>
      <c r="AO170" s="39"/>
      <c r="AP170" s="39"/>
      <c r="AQ170" s="39"/>
      <c r="AR170" s="42"/>
      <c r="AS170" s="3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1"/>
      <c r="AG171" s="39"/>
      <c r="AH171" s="39"/>
      <c r="AI171" s="39"/>
      <c r="AJ171" s="39"/>
      <c r="AK171" s="39"/>
      <c r="AL171" s="27"/>
      <c r="AM171" s="27"/>
      <c r="AN171" s="27"/>
      <c r="AO171" s="39"/>
      <c r="AP171" s="39"/>
      <c r="AQ171" s="39"/>
      <c r="AR171" s="42"/>
      <c r="AS171" s="3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7"/>
      <c r="AM172" s="27"/>
      <c r="AN172" s="27"/>
      <c r="AO172" s="39"/>
      <c r="AP172" s="39"/>
      <c r="AQ172" s="39"/>
      <c r="AR172" s="42"/>
      <c r="AS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7"/>
      <c r="AM173" s="27"/>
      <c r="AN173" s="27"/>
      <c r="AO173" s="39"/>
      <c r="AP173" s="39"/>
      <c r="AQ173" s="39"/>
      <c r="AR173" s="42"/>
      <c r="AS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7"/>
      <c r="AM174" s="27"/>
      <c r="AN174" s="27"/>
      <c r="AO174" s="39"/>
      <c r="AP174" s="39"/>
      <c r="AQ174" s="39"/>
      <c r="AR174" s="42"/>
      <c r="AS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7"/>
      <c r="AM175" s="27"/>
      <c r="AN175" s="27"/>
      <c r="AO175" s="39"/>
      <c r="AP175" s="39"/>
      <c r="AQ175" s="39"/>
      <c r="AR175" s="42"/>
      <c r="AS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7"/>
      <c r="AM176" s="27"/>
      <c r="AN176" s="27"/>
      <c r="AO176" s="39"/>
      <c r="AP176" s="39"/>
      <c r="AQ176" s="39"/>
      <c r="AR176" s="42"/>
      <c r="AS176" s="3"/>
    </row>
    <row r="177" spans="1:45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7"/>
      <c r="AM177" s="27"/>
      <c r="AN177" s="27"/>
      <c r="AO177" s="39"/>
      <c r="AP177" s="39"/>
      <c r="AQ177" s="39"/>
      <c r="AR177" s="42"/>
      <c r="AS177" s="3"/>
    </row>
    <row r="178" spans="1:45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7"/>
      <c r="AM178" s="27"/>
      <c r="AN178" s="27"/>
      <c r="AO178" s="39"/>
      <c r="AP178" s="39"/>
      <c r="AQ178" s="39"/>
      <c r="AR178" s="42"/>
      <c r="AS178" s="3"/>
    </row>
    <row r="179" spans="1:45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7"/>
      <c r="AM179" s="27"/>
      <c r="AN179" s="27"/>
      <c r="AO179" s="39"/>
      <c r="AP179" s="39"/>
      <c r="AQ179" s="39"/>
      <c r="AR179" s="42"/>
      <c r="AS179" s="3"/>
    </row>
    <row r="180" spans="1:45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7"/>
      <c r="AM180" s="27"/>
      <c r="AN180" s="27"/>
      <c r="AO180" s="39"/>
      <c r="AP180" s="39"/>
      <c r="AQ180" s="39"/>
      <c r="AR180" s="42"/>
      <c r="AS180" s="3"/>
    </row>
    <row r="181" spans="1:45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7"/>
      <c r="AM181" s="27"/>
      <c r="AN181" s="27"/>
      <c r="AO181" s="39"/>
      <c r="AP181" s="39"/>
      <c r="AQ181" s="39"/>
      <c r="AR181" s="42"/>
      <c r="AS181" s="3"/>
    </row>
    <row r="182" spans="1:45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7"/>
      <c r="AM182" s="27"/>
      <c r="AN182" s="27"/>
      <c r="AO182" s="39"/>
      <c r="AP182" s="39"/>
      <c r="AQ182" s="39"/>
      <c r="AR182" s="42"/>
      <c r="AS182" s="3"/>
    </row>
    <row r="183" spans="1:45" s="12" customFormat="1" ht="15" customHeight="1" x14ac:dyDescent="0.25">
      <c r="A183" s="2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7"/>
      <c r="AM183" s="27"/>
      <c r="AN183" s="27"/>
      <c r="AO183" s="39"/>
      <c r="AP183" s="39"/>
      <c r="AQ183" s="39"/>
      <c r="AR183" s="42"/>
      <c r="AS183" s="3"/>
    </row>
    <row r="184" spans="1:45" s="12" customFormat="1" ht="15" customHeight="1" x14ac:dyDescent="0.25">
      <c r="A184" s="2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1"/>
      <c r="AG184" s="39"/>
      <c r="AH184" s="39"/>
      <c r="AI184" s="39"/>
      <c r="AJ184" s="39"/>
      <c r="AK184" s="39"/>
      <c r="AL184" s="27"/>
      <c r="AM184" s="27"/>
      <c r="AN184" s="27"/>
      <c r="AO184" s="39"/>
      <c r="AP184" s="39"/>
      <c r="AQ184" s="39"/>
      <c r="AR184" s="42"/>
      <c r="AS184" s="3"/>
    </row>
    <row r="185" spans="1:45" s="12" customFormat="1" ht="15" customHeight="1" x14ac:dyDescent="0.25">
      <c r="A185" s="2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1"/>
      <c r="AG185" s="39"/>
      <c r="AH185" s="39"/>
      <c r="AI185" s="39"/>
      <c r="AJ185" s="39"/>
      <c r="AK185" s="39"/>
      <c r="AL185" s="27"/>
      <c r="AM185" s="27"/>
      <c r="AN185" s="27"/>
      <c r="AO185" s="39"/>
      <c r="AP185" s="39"/>
      <c r="AQ185" s="39"/>
      <c r="AR185" s="42"/>
      <c r="AS185" s="3"/>
    </row>
    <row r="186" spans="1:45" s="12" customFormat="1" ht="15" customHeight="1" x14ac:dyDescent="0.25">
      <c r="A186" s="2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1"/>
      <c r="AG186" s="39"/>
      <c r="AH186" s="39"/>
      <c r="AI186" s="39"/>
      <c r="AJ186" s="39"/>
      <c r="AK186" s="39"/>
      <c r="AL186" s="27"/>
      <c r="AM186" s="27"/>
      <c r="AN186" s="27"/>
      <c r="AO186" s="39"/>
      <c r="AP186" s="39"/>
      <c r="AQ186" s="39"/>
      <c r="AR186" s="42"/>
      <c r="AS186" s="3"/>
    </row>
    <row r="187" spans="1:45" s="12" customFormat="1" ht="15" customHeight="1" x14ac:dyDescent="0.25">
      <c r="A187" s="2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1"/>
      <c r="AG187" s="39"/>
      <c r="AH187" s="39"/>
      <c r="AI187" s="39"/>
      <c r="AJ187" s="39"/>
      <c r="AK187" s="39"/>
      <c r="AL187" s="27"/>
      <c r="AM187" s="27"/>
      <c r="AN187" s="27"/>
      <c r="AO187" s="39"/>
      <c r="AP187" s="39"/>
      <c r="AQ187" s="39"/>
      <c r="AR187" s="42"/>
      <c r="AS187" s="3"/>
    </row>
    <row r="188" spans="1:45" s="12" customFormat="1" ht="15" customHeight="1" x14ac:dyDescent="0.25">
      <c r="A188" s="2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1"/>
      <c r="AG188" s="39"/>
      <c r="AH188" s="39"/>
      <c r="AI188" s="39"/>
      <c r="AJ188" s="39"/>
      <c r="AK188" s="39"/>
      <c r="AL188" s="27"/>
      <c r="AM188" s="27"/>
      <c r="AN188" s="27"/>
      <c r="AO188" s="39"/>
      <c r="AP188" s="39"/>
      <c r="AQ188" s="39"/>
      <c r="AR188" s="42"/>
      <c r="AS188" s="3"/>
    </row>
    <row r="189" spans="1:45" s="12" customFormat="1" ht="15" customHeight="1" x14ac:dyDescent="0.25">
      <c r="A189" s="2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1"/>
      <c r="AG189" s="39"/>
      <c r="AH189" s="39"/>
      <c r="AI189" s="39"/>
      <c r="AJ189" s="39"/>
      <c r="AK189" s="39"/>
      <c r="AL189" s="27"/>
      <c r="AM189" s="27"/>
      <c r="AN189" s="27"/>
      <c r="AO189" s="39"/>
      <c r="AP189" s="39"/>
      <c r="AQ189" s="39"/>
      <c r="AR189" s="42"/>
      <c r="AS189" s="3"/>
    </row>
    <row r="190" spans="1:45" s="12" customFormat="1" ht="15" customHeight="1" x14ac:dyDescent="0.25">
      <c r="A190" s="2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1"/>
      <c r="AG190" s="39"/>
      <c r="AH190" s="39"/>
      <c r="AI190" s="39"/>
      <c r="AJ190" s="39"/>
      <c r="AK190" s="39"/>
      <c r="AL190" s="27"/>
      <c r="AM190" s="27"/>
      <c r="AN190" s="27"/>
      <c r="AO190" s="39"/>
      <c r="AP190" s="39"/>
      <c r="AQ190" s="39"/>
      <c r="AR190" s="42"/>
      <c r="AS190" s="3"/>
    </row>
    <row r="191" spans="1:45" s="12" customFormat="1" ht="15" customHeight="1" x14ac:dyDescent="0.25">
      <c r="A191" s="2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1"/>
      <c r="AG191" s="39"/>
      <c r="AH191" s="39"/>
      <c r="AI191" s="39"/>
      <c r="AJ191" s="39"/>
      <c r="AK191" s="39"/>
      <c r="AL191" s="27"/>
      <c r="AM191" s="27"/>
      <c r="AN191" s="27"/>
      <c r="AO191" s="39"/>
      <c r="AP191" s="39"/>
      <c r="AQ191" s="39"/>
      <c r="AR191" s="42"/>
      <c r="AS191" s="3"/>
    </row>
    <row r="192" spans="1:45" s="12" customFormat="1" ht="15" customHeight="1" x14ac:dyDescent="0.25">
      <c r="A192" s="2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1"/>
      <c r="AG192" s="39"/>
      <c r="AH192" s="39"/>
      <c r="AI192" s="39"/>
      <c r="AJ192" s="39"/>
      <c r="AK192" s="39"/>
      <c r="AL192" s="27"/>
      <c r="AM192" s="27"/>
      <c r="AN192" s="27"/>
      <c r="AO192" s="39"/>
      <c r="AP192" s="39"/>
      <c r="AQ192" s="39"/>
      <c r="AR192" s="42"/>
      <c r="AS192" s="3"/>
    </row>
    <row r="193" spans="1:45" s="12" customFormat="1" ht="15" customHeight="1" x14ac:dyDescent="0.25">
      <c r="A193" s="2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41"/>
      <c r="AG193" s="39"/>
      <c r="AH193" s="39"/>
      <c r="AI193" s="39"/>
      <c r="AJ193" s="39"/>
      <c r="AK193" s="39"/>
      <c r="AL193" s="27"/>
      <c r="AM193" s="27"/>
      <c r="AN193" s="27"/>
      <c r="AO193" s="39"/>
      <c r="AP193" s="39"/>
      <c r="AQ193" s="39"/>
      <c r="AR193" s="42"/>
      <c r="AS193" s="3"/>
    </row>
    <row r="194" spans="1:45" s="12" customFormat="1" ht="15" customHeight="1" x14ac:dyDescent="0.25">
      <c r="A194" s="2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41"/>
      <c r="AG194" s="39"/>
      <c r="AH194" s="39"/>
      <c r="AI194" s="39"/>
      <c r="AJ194" s="39"/>
      <c r="AK194" s="39"/>
      <c r="AL194" s="27"/>
      <c r="AM194" s="27"/>
      <c r="AN194" s="27"/>
      <c r="AO194" s="39"/>
      <c r="AP194" s="39"/>
      <c r="AQ194" s="39"/>
      <c r="AR194" s="42"/>
      <c r="AS194" s="3"/>
    </row>
    <row r="195" spans="1:45" s="12" customFormat="1" ht="15" customHeight="1" x14ac:dyDescent="0.25">
      <c r="A195" s="2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41"/>
      <c r="AG195" s="39"/>
      <c r="AH195" s="39"/>
      <c r="AI195" s="39"/>
      <c r="AJ195" s="39"/>
      <c r="AK195" s="39"/>
      <c r="AL195" s="27"/>
      <c r="AM195" s="27"/>
      <c r="AN195" s="27"/>
      <c r="AO195" s="39"/>
      <c r="AP195" s="39"/>
      <c r="AQ195" s="39"/>
      <c r="AR195" s="42"/>
      <c r="AS195" s="3"/>
    </row>
    <row r="196" spans="1:45" s="12" customFormat="1" ht="15" customHeight="1" x14ac:dyDescent="0.25">
      <c r="A196" s="2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1"/>
      <c r="AG196" s="39"/>
      <c r="AH196" s="39"/>
      <c r="AI196" s="39"/>
      <c r="AJ196" s="39"/>
      <c r="AK196" s="39"/>
      <c r="AL196" s="27"/>
      <c r="AM196" s="27"/>
      <c r="AN196" s="27"/>
      <c r="AO196" s="39"/>
      <c r="AP196" s="39"/>
      <c r="AQ196" s="39"/>
      <c r="AR196" s="42"/>
      <c r="AS196" s="3"/>
    </row>
    <row r="197" spans="1:45" s="12" customFormat="1" ht="15" customHeight="1" x14ac:dyDescent="0.25">
      <c r="A197" s="2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1"/>
      <c r="AG197" s="39"/>
      <c r="AH197" s="39"/>
      <c r="AI197" s="39"/>
      <c r="AJ197" s="39"/>
      <c r="AK197" s="39"/>
      <c r="AL197" s="27"/>
      <c r="AM197" s="27"/>
      <c r="AN197" s="27"/>
      <c r="AO197" s="39"/>
      <c r="AP197" s="39"/>
      <c r="AQ197" s="39"/>
      <c r="AR197" s="42"/>
      <c r="AS197" s="3"/>
    </row>
    <row r="198" spans="1:45" s="12" customFormat="1" ht="15" customHeight="1" x14ac:dyDescent="0.25">
      <c r="A198" s="2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41"/>
      <c r="AG198" s="39"/>
      <c r="AH198" s="39"/>
      <c r="AI198" s="39"/>
      <c r="AJ198" s="39"/>
      <c r="AK198" s="39"/>
      <c r="AL198" s="27"/>
      <c r="AM198" s="27"/>
      <c r="AN198" s="27"/>
      <c r="AO198" s="39"/>
      <c r="AP198" s="39"/>
      <c r="AQ198" s="39"/>
      <c r="AR198" s="42"/>
      <c r="AS198" s="3"/>
    </row>
    <row r="199" spans="1:45" s="12" customFormat="1" ht="15" customHeight="1" x14ac:dyDescent="0.25">
      <c r="A199" s="2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41"/>
      <c r="AG199" s="39"/>
      <c r="AH199" s="39"/>
      <c r="AI199" s="39"/>
      <c r="AJ199" s="39"/>
      <c r="AK199" s="39"/>
      <c r="AL199" s="27"/>
      <c r="AM199" s="27"/>
      <c r="AN199" s="27"/>
      <c r="AO199" s="39"/>
      <c r="AP199" s="39"/>
      <c r="AQ199" s="39"/>
      <c r="AR199" s="42"/>
      <c r="AS199" s="3"/>
    </row>
    <row r="200" spans="1:45" s="12" customFormat="1" ht="15" customHeight="1" x14ac:dyDescent="0.25">
      <c r="A200" s="2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1"/>
      <c r="AG200" s="39"/>
      <c r="AH200" s="39"/>
      <c r="AI200" s="39"/>
      <c r="AJ200" s="39"/>
      <c r="AK200" s="39"/>
      <c r="AL200" s="27"/>
      <c r="AM200" s="27"/>
      <c r="AN200" s="27"/>
      <c r="AO200" s="39"/>
      <c r="AP200" s="39"/>
      <c r="AQ200" s="39"/>
      <c r="AR200" s="42"/>
      <c r="AS200" s="3"/>
    </row>
    <row r="201" spans="1:45" s="12" customFormat="1" ht="15" customHeight="1" x14ac:dyDescent="0.25">
      <c r="A201" s="2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1"/>
      <c r="AG201" s="39"/>
      <c r="AH201" s="39"/>
      <c r="AI201" s="39"/>
      <c r="AJ201" s="39"/>
      <c r="AK201" s="39"/>
      <c r="AL201" s="27"/>
      <c r="AM201" s="27"/>
      <c r="AN201" s="27"/>
      <c r="AO201" s="39"/>
      <c r="AP201" s="39"/>
      <c r="AQ201" s="39"/>
      <c r="AR201" s="42"/>
      <c r="AS201" s="3"/>
    </row>
    <row r="202" spans="1:45" s="12" customFormat="1" ht="15" customHeight="1" x14ac:dyDescent="0.25">
      <c r="A202" s="2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41"/>
      <c r="AG202" s="39"/>
      <c r="AH202" s="39"/>
      <c r="AI202" s="39"/>
      <c r="AJ202" s="39"/>
      <c r="AK202" s="39"/>
      <c r="AL202" s="27"/>
      <c r="AM202" s="27"/>
      <c r="AN202" s="27"/>
      <c r="AO202" s="39"/>
      <c r="AP202" s="39"/>
      <c r="AQ202" s="39"/>
      <c r="AR202" s="42"/>
      <c r="AS202" s="3"/>
    </row>
    <row r="203" spans="1:45" s="12" customFormat="1" ht="15" customHeight="1" x14ac:dyDescent="0.25">
      <c r="A203" s="2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41"/>
      <c r="AG203" s="39"/>
      <c r="AH203" s="39"/>
      <c r="AI203" s="39"/>
      <c r="AJ203" s="39"/>
      <c r="AK203" s="39"/>
      <c r="AL203" s="27"/>
      <c r="AM203" s="27"/>
      <c r="AN203" s="27"/>
      <c r="AO203" s="39"/>
      <c r="AP203" s="39"/>
      <c r="AQ203" s="39"/>
      <c r="AR203" s="42"/>
      <c r="AS203" s="3"/>
    </row>
    <row r="204" spans="1:45" s="12" customFormat="1" ht="15" customHeight="1" x14ac:dyDescent="0.25">
      <c r="A204" s="2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41"/>
      <c r="AG204" s="39"/>
      <c r="AH204" s="39"/>
      <c r="AI204" s="39"/>
      <c r="AJ204" s="39"/>
      <c r="AK204" s="39"/>
      <c r="AL204" s="27"/>
      <c r="AM204" s="27"/>
      <c r="AN204" s="27"/>
      <c r="AO204" s="39"/>
      <c r="AP204" s="39"/>
      <c r="AQ204" s="39"/>
      <c r="AR204" s="42"/>
      <c r="AS204" s="3"/>
    </row>
    <row r="205" spans="1:45" s="12" customFormat="1" ht="15" customHeight="1" x14ac:dyDescent="0.25">
      <c r="A205" s="2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41"/>
      <c r="AG205" s="39"/>
      <c r="AH205" s="39"/>
      <c r="AI205" s="39"/>
      <c r="AJ205" s="39"/>
      <c r="AK205" s="39"/>
      <c r="AL205" s="27"/>
      <c r="AM205" s="27"/>
      <c r="AN205" s="27"/>
      <c r="AO205" s="39"/>
      <c r="AP205" s="39"/>
      <c r="AQ205" s="39"/>
      <c r="AR205" s="42"/>
      <c r="AS205" s="3"/>
    </row>
    <row r="206" spans="1:45" s="12" customFormat="1" ht="15" customHeight="1" x14ac:dyDescent="0.25">
      <c r="A206" s="2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41"/>
      <c r="AG206" s="39"/>
      <c r="AH206" s="39"/>
      <c r="AI206" s="39"/>
      <c r="AJ206" s="39"/>
      <c r="AK206" s="39"/>
      <c r="AL206" s="27"/>
      <c r="AM206" s="27"/>
      <c r="AN206" s="27"/>
      <c r="AO206" s="39"/>
      <c r="AP206" s="39"/>
      <c r="AQ206" s="39"/>
      <c r="AR206" s="42"/>
      <c r="AS206" s="3"/>
    </row>
    <row r="207" spans="1:45" s="12" customFormat="1" ht="15" customHeight="1" x14ac:dyDescent="0.25">
      <c r="A207" s="2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41"/>
      <c r="AG207" s="39"/>
      <c r="AH207" s="39"/>
      <c r="AI207" s="39"/>
      <c r="AJ207" s="39"/>
      <c r="AK207" s="39"/>
      <c r="AL207" s="27"/>
      <c r="AM207" s="27"/>
      <c r="AN207" s="27"/>
      <c r="AO207" s="39"/>
      <c r="AP207" s="39"/>
      <c r="AQ207" s="39"/>
      <c r="AR207" s="42"/>
      <c r="AS207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9" t="s">
        <v>88</v>
      </c>
      <c r="C1" s="6"/>
      <c r="D1" s="7"/>
      <c r="E1" s="8" t="s">
        <v>89</v>
      </c>
      <c r="F1" s="147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47"/>
      <c r="AB1" s="147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7" t="s">
        <v>106</v>
      </c>
      <c r="C2" s="71"/>
      <c r="D2" s="119"/>
      <c r="E2" s="16" t="s">
        <v>13</v>
      </c>
      <c r="F2" s="17"/>
      <c r="G2" s="17"/>
      <c r="H2" s="17"/>
      <c r="I2" s="23"/>
      <c r="J2" s="18"/>
      <c r="K2" s="92"/>
      <c r="L2" s="25" t="s">
        <v>194</v>
      </c>
      <c r="M2" s="17"/>
      <c r="N2" s="17"/>
      <c r="O2" s="24"/>
      <c r="P2" s="22"/>
      <c r="Q2" s="25" t="s">
        <v>195</v>
      </c>
      <c r="R2" s="17"/>
      <c r="S2" s="17"/>
      <c r="T2" s="17"/>
      <c r="U2" s="23"/>
      <c r="V2" s="24"/>
      <c r="W2" s="22"/>
      <c r="X2" s="148" t="s">
        <v>196</v>
      </c>
      <c r="Y2" s="149"/>
      <c r="Z2" s="122"/>
      <c r="AA2" s="16" t="s">
        <v>13</v>
      </c>
      <c r="AB2" s="17"/>
      <c r="AC2" s="17"/>
      <c r="AD2" s="17"/>
      <c r="AE2" s="23"/>
      <c r="AF2" s="18"/>
      <c r="AG2" s="92"/>
      <c r="AH2" s="25" t="s">
        <v>197</v>
      </c>
      <c r="AI2" s="17"/>
      <c r="AJ2" s="17"/>
      <c r="AK2" s="24"/>
      <c r="AL2" s="22"/>
      <c r="AM2" s="25" t="s">
        <v>195</v>
      </c>
      <c r="AN2" s="17"/>
      <c r="AO2" s="17"/>
      <c r="AP2" s="17"/>
      <c r="AQ2" s="23"/>
      <c r="AR2" s="24"/>
      <c r="AS2" s="150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50"/>
      <c r="L3" s="21" t="s">
        <v>5</v>
      </c>
      <c r="M3" s="21" t="s">
        <v>6</v>
      </c>
      <c r="N3" s="21" t="s">
        <v>58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50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50"/>
      <c r="AH3" s="21" t="s">
        <v>5</v>
      </c>
      <c r="AI3" s="21" t="s">
        <v>6</v>
      </c>
      <c r="AJ3" s="21" t="s">
        <v>58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50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/>
      <c r="C4" s="32"/>
      <c r="D4" s="35"/>
      <c r="E4" s="28"/>
      <c r="F4" s="28"/>
      <c r="G4" s="28"/>
      <c r="H4" s="29"/>
      <c r="I4" s="28"/>
      <c r="J4" s="33"/>
      <c r="K4" s="31"/>
      <c r="L4" s="79"/>
      <c r="M4" s="21"/>
      <c r="N4" s="21"/>
      <c r="O4" s="21"/>
      <c r="P4" s="27"/>
      <c r="Q4" s="28"/>
      <c r="R4" s="28"/>
      <c r="S4" s="29"/>
      <c r="T4" s="28"/>
      <c r="U4" s="28"/>
      <c r="V4" s="151"/>
      <c r="W4" s="31"/>
      <c r="X4" s="28"/>
      <c r="Y4" s="32"/>
      <c r="Z4" s="35"/>
      <c r="AA4" s="28"/>
      <c r="AB4" s="28"/>
      <c r="AC4" s="28"/>
      <c r="AD4" s="29"/>
      <c r="AE4" s="28"/>
      <c r="AF4" s="33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52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>
        <v>1996</v>
      </c>
      <c r="C5" s="32" t="s">
        <v>39</v>
      </c>
      <c r="D5" s="35" t="s">
        <v>91</v>
      </c>
      <c r="E5" s="28">
        <v>26</v>
      </c>
      <c r="F5" s="28">
        <v>2</v>
      </c>
      <c r="G5" s="28">
        <v>19</v>
      </c>
      <c r="H5" s="29">
        <v>44</v>
      </c>
      <c r="I5" s="28">
        <v>141</v>
      </c>
      <c r="J5" s="33"/>
      <c r="K5" s="31">
        <v>131</v>
      </c>
      <c r="L5" s="21"/>
      <c r="M5" s="28" t="s">
        <v>38</v>
      </c>
      <c r="N5" s="21" t="s">
        <v>37</v>
      </c>
      <c r="O5" s="21" t="s">
        <v>34</v>
      </c>
      <c r="P5" s="27"/>
      <c r="Q5" s="28"/>
      <c r="R5" s="28"/>
      <c r="S5" s="29"/>
      <c r="T5" s="28"/>
      <c r="U5" s="28"/>
      <c r="V5" s="151"/>
      <c r="W5" s="31"/>
      <c r="X5" s="28"/>
      <c r="Y5" s="32"/>
      <c r="Z5" s="35"/>
      <c r="AA5" s="28"/>
      <c r="AB5" s="28"/>
      <c r="AC5" s="28"/>
      <c r="AD5" s="29"/>
      <c r="AE5" s="28"/>
      <c r="AF5" s="33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52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8"/>
      <c r="C6" s="32"/>
      <c r="D6" s="35"/>
      <c r="E6" s="28"/>
      <c r="F6" s="28"/>
      <c r="G6" s="28"/>
      <c r="H6" s="29"/>
      <c r="I6" s="28"/>
      <c r="J6" s="33"/>
      <c r="K6" s="31"/>
      <c r="L6" s="79"/>
      <c r="M6" s="21"/>
      <c r="N6" s="21"/>
      <c r="O6" s="21"/>
      <c r="P6" s="27"/>
      <c r="Q6" s="28"/>
      <c r="R6" s="28"/>
      <c r="S6" s="29"/>
      <c r="T6" s="28"/>
      <c r="U6" s="28"/>
      <c r="V6" s="151"/>
      <c r="W6" s="31"/>
      <c r="X6" s="28"/>
      <c r="Y6" s="32"/>
      <c r="Z6" s="35"/>
      <c r="AA6" s="28"/>
      <c r="AB6" s="28"/>
      <c r="AC6" s="28"/>
      <c r="AD6" s="29"/>
      <c r="AE6" s="28"/>
      <c r="AF6" s="33"/>
      <c r="AG6" s="31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52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8">
        <v>2013</v>
      </c>
      <c r="C7" s="32" t="s">
        <v>37</v>
      </c>
      <c r="D7" s="35" t="s">
        <v>94</v>
      </c>
      <c r="E7" s="28">
        <v>2</v>
      </c>
      <c r="F7" s="28">
        <v>0</v>
      </c>
      <c r="G7" s="28">
        <v>3</v>
      </c>
      <c r="H7" s="29">
        <v>0</v>
      </c>
      <c r="I7" s="28">
        <v>9</v>
      </c>
      <c r="J7" s="33">
        <v>0.6</v>
      </c>
      <c r="K7" s="31">
        <v>15</v>
      </c>
      <c r="L7" s="79"/>
      <c r="M7" s="21"/>
      <c r="N7" s="21"/>
      <c r="O7" s="21"/>
      <c r="P7" s="27"/>
      <c r="Q7" s="28">
        <v>4</v>
      </c>
      <c r="R7" s="28">
        <v>0</v>
      </c>
      <c r="S7" s="29">
        <v>0</v>
      </c>
      <c r="T7" s="28">
        <v>1</v>
      </c>
      <c r="U7" s="28">
        <v>15</v>
      </c>
      <c r="V7" s="151">
        <v>0.58299999999999996</v>
      </c>
      <c r="W7" s="31">
        <v>24</v>
      </c>
      <c r="X7" s="28">
        <v>2013</v>
      </c>
      <c r="Y7" s="28" t="s">
        <v>36</v>
      </c>
      <c r="Z7" s="35" t="s">
        <v>93</v>
      </c>
      <c r="AA7" s="28">
        <v>1</v>
      </c>
      <c r="AB7" s="28">
        <v>1</v>
      </c>
      <c r="AC7" s="28">
        <v>2</v>
      </c>
      <c r="AD7" s="28">
        <v>2</v>
      </c>
      <c r="AE7" s="28">
        <v>10</v>
      </c>
      <c r="AF7" s="30">
        <v>0.83330000000000004</v>
      </c>
      <c r="AG7" s="169">
        <v>12</v>
      </c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152"/>
      <c r="AS7" s="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8"/>
      <c r="C8" s="32"/>
      <c r="D8" s="35"/>
      <c r="E8" s="28"/>
      <c r="F8" s="28"/>
      <c r="G8" s="28"/>
      <c r="H8" s="29"/>
      <c r="I8" s="28"/>
      <c r="J8" s="33"/>
      <c r="K8" s="31"/>
      <c r="L8" s="79"/>
      <c r="M8" s="21"/>
      <c r="N8" s="21"/>
      <c r="O8" s="21"/>
      <c r="P8" s="27"/>
      <c r="Q8" s="28"/>
      <c r="R8" s="28"/>
      <c r="S8" s="29"/>
      <c r="T8" s="28"/>
      <c r="U8" s="28"/>
      <c r="V8" s="151"/>
      <c r="W8" s="31"/>
      <c r="X8" s="28">
        <v>2014</v>
      </c>
      <c r="Y8" s="28" t="s">
        <v>40</v>
      </c>
      <c r="Z8" s="35" t="s">
        <v>93</v>
      </c>
      <c r="AA8" s="28">
        <v>2</v>
      </c>
      <c r="AB8" s="28">
        <v>0</v>
      </c>
      <c r="AC8" s="28">
        <v>1</v>
      </c>
      <c r="AD8" s="28">
        <v>1</v>
      </c>
      <c r="AE8" s="28">
        <v>5</v>
      </c>
      <c r="AF8" s="30">
        <v>0.41660000000000003</v>
      </c>
      <c r="AG8" s="169">
        <v>12</v>
      </c>
      <c r="AH8" s="21"/>
      <c r="AI8" s="21"/>
      <c r="AJ8" s="21"/>
      <c r="AK8" s="21"/>
      <c r="AL8" s="27"/>
      <c r="AM8" s="28"/>
      <c r="AN8" s="28"/>
      <c r="AO8" s="28"/>
      <c r="AP8" s="28"/>
      <c r="AQ8" s="28"/>
      <c r="AR8" s="152"/>
      <c r="AS8" s="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66" t="s">
        <v>198</v>
      </c>
      <c r="C9" s="67"/>
      <c r="D9" s="65"/>
      <c r="E9" s="68">
        <f>SUM(E4:E8)</f>
        <v>28</v>
      </c>
      <c r="F9" s="68">
        <f>SUM(F4:F8)</f>
        <v>2</v>
      </c>
      <c r="G9" s="68">
        <f>SUM(G4:G8)</f>
        <v>22</v>
      </c>
      <c r="H9" s="68">
        <f>SUM(H4:H8)</f>
        <v>44</v>
      </c>
      <c r="I9" s="68">
        <f>SUM(I4:I8)</f>
        <v>150</v>
      </c>
      <c r="J9" s="153">
        <v>0</v>
      </c>
      <c r="K9" s="92">
        <f>SUM(K4:K8)</f>
        <v>146</v>
      </c>
      <c r="L9" s="25"/>
      <c r="M9" s="23"/>
      <c r="N9" s="98"/>
      <c r="O9" s="99"/>
      <c r="P9" s="27"/>
      <c r="Q9" s="68">
        <f>SUM(Q4:Q8)</f>
        <v>4</v>
      </c>
      <c r="R9" s="68">
        <f>SUM(R4:R8)</f>
        <v>0</v>
      </c>
      <c r="S9" s="68">
        <f>SUM(S4:S8)</f>
        <v>0</v>
      </c>
      <c r="T9" s="68">
        <f>SUM(T4:T8)</f>
        <v>1</v>
      </c>
      <c r="U9" s="68">
        <f>SUM(U4:U8)</f>
        <v>15</v>
      </c>
      <c r="V9" s="153">
        <f>PRODUCT(U9/W9)</f>
        <v>0.625</v>
      </c>
      <c r="W9" s="92">
        <f>SUM(W4:W8)</f>
        <v>24</v>
      </c>
      <c r="X9" s="19" t="s">
        <v>198</v>
      </c>
      <c r="Y9" s="20"/>
      <c r="Z9" s="18"/>
      <c r="AA9" s="68">
        <f>SUM(AA4:AA8)</f>
        <v>3</v>
      </c>
      <c r="AB9" s="68">
        <f>SUM(AB4:AB8)</f>
        <v>1</v>
      </c>
      <c r="AC9" s="68">
        <f>SUM(AC4:AC8)</f>
        <v>3</v>
      </c>
      <c r="AD9" s="68">
        <f>SUM(AD4:AD8)</f>
        <v>3</v>
      </c>
      <c r="AE9" s="68">
        <f>SUM(AE4:AE8)</f>
        <v>15</v>
      </c>
      <c r="AF9" s="153">
        <f>PRODUCT(AE9/AG9)</f>
        <v>0.625</v>
      </c>
      <c r="AG9" s="92">
        <f>SUM(AG4:AG8)</f>
        <v>24</v>
      </c>
      <c r="AH9" s="25"/>
      <c r="AI9" s="23"/>
      <c r="AJ9" s="98"/>
      <c r="AK9" s="99"/>
      <c r="AL9" s="27"/>
      <c r="AM9" s="68">
        <f>SUM(AM4:AM8)</f>
        <v>0</v>
      </c>
      <c r="AN9" s="68">
        <f>SUM(AN4:AN8)</f>
        <v>0</v>
      </c>
      <c r="AO9" s="68">
        <f>SUM(AO4:AO8)</f>
        <v>0</v>
      </c>
      <c r="AP9" s="68">
        <f>SUM(AP4:AP8)</f>
        <v>0</v>
      </c>
      <c r="AQ9" s="68">
        <f>SUM(AQ4:AQ8)</f>
        <v>0</v>
      </c>
      <c r="AR9" s="153">
        <v>0</v>
      </c>
      <c r="AS9" s="150">
        <f>SUM(AS4:AS8)</f>
        <v>0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31"/>
      <c r="L10" s="27"/>
      <c r="M10" s="27"/>
      <c r="N10" s="27"/>
      <c r="O10" s="27"/>
      <c r="P10" s="39"/>
      <c r="Q10" s="39"/>
      <c r="R10" s="41"/>
      <c r="S10" s="39"/>
      <c r="T10" s="39"/>
      <c r="U10" s="27"/>
      <c r="V10" s="27"/>
      <c r="W10" s="31"/>
      <c r="X10" s="39"/>
      <c r="Y10" s="39"/>
      <c r="Z10" s="39"/>
      <c r="AA10" s="39"/>
      <c r="AB10" s="39"/>
      <c r="AC10" s="39"/>
      <c r="AD10" s="39"/>
      <c r="AE10" s="39"/>
      <c r="AF10" s="40"/>
      <c r="AG10" s="31"/>
      <c r="AH10" s="27"/>
      <c r="AI10" s="27"/>
      <c r="AJ10" s="27"/>
      <c r="AK10" s="27"/>
      <c r="AL10" s="39"/>
      <c r="AM10" s="39"/>
      <c r="AN10" s="41"/>
      <c r="AO10" s="39"/>
      <c r="AP10" s="39"/>
      <c r="AQ10" s="27"/>
      <c r="AR10" s="27"/>
      <c r="AS10" s="31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54" t="s">
        <v>199</v>
      </c>
      <c r="C11" s="155"/>
      <c r="D11" s="156"/>
      <c r="E11" s="18" t="s">
        <v>3</v>
      </c>
      <c r="F11" s="21" t="s">
        <v>8</v>
      </c>
      <c r="G11" s="18" t="s">
        <v>5</v>
      </c>
      <c r="H11" s="21" t="s">
        <v>6</v>
      </c>
      <c r="I11" s="21" t="s">
        <v>17</v>
      </c>
      <c r="J11" s="21" t="s">
        <v>22</v>
      </c>
      <c r="K11" s="27"/>
      <c r="L11" s="21" t="s">
        <v>27</v>
      </c>
      <c r="M11" s="21" t="s">
        <v>28</v>
      </c>
      <c r="N11" s="21" t="s">
        <v>200</v>
      </c>
      <c r="O11" s="21" t="s">
        <v>201</v>
      </c>
      <c r="Q11" s="41"/>
      <c r="R11" s="41" t="s">
        <v>43</v>
      </c>
      <c r="S11" s="41"/>
      <c r="T11" s="39" t="s">
        <v>103</v>
      </c>
      <c r="U11" s="27"/>
      <c r="V11" s="31"/>
      <c r="W11" s="31"/>
      <c r="X11" s="157"/>
      <c r="Y11" s="157"/>
      <c r="Z11" s="157"/>
      <c r="AA11" s="157"/>
      <c r="AB11" s="157"/>
      <c r="AC11" s="41"/>
      <c r="AD11" s="41"/>
      <c r="AE11" s="41"/>
      <c r="AF11" s="39"/>
      <c r="AG11" s="39"/>
      <c r="AH11" s="39"/>
      <c r="AI11" s="39"/>
      <c r="AJ11" s="39"/>
      <c r="AK11" s="39"/>
      <c r="AM11" s="31"/>
      <c r="AN11" s="157"/>
      <c r="AO11" s="157"/>
      <c r="AP11" s="157"/>
      <c r="AQ11" s="157"/>
      <c r="AR11" s="157"/>
      <c r="AS11" s="157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12</v>
      </c>
      <c r="C12" s="15"/>
      <c r="D12" s="46"/>
      <c r="E12" s="158">
        <v>562</v>
      </c>
      <c r="F12" s="158">
        <v>31</v>
      </c>
      <c r="G12" s="158">
        <v>300</v>
      </c>
      <c r="H12" s="158">
        <v>442</v>
      </c>
      <c r="I12" s="158">
        <v>2389</v>
      </c>
      <c r="J12" s="159">
        <v>0.59699999999999998</v>
      </c>
      <c r="K12" s="39">
        <f>PRODUCT(I12/J12)</f>
        <v>4001.6750418760471</v>
      </c>
      <c r="L12" s="160">
        <f>PRODUCT((F12+G12)/E12)</f>
        <v>0.58896797153024916</v>
      </c>
      <c r="M12" s="160">
        <f>PRODUCT(H12/E12)</f>
        <v>0.78647686832740216</v>
      </c>
      <c r="N12" s="160">
        <f>PRODUCT((F12+G12+H12)/E12)</f>
        <v>1.3754448398576513</v>
      </c>
      <c r="O12" s="160">
        <f>PRODUCT(I12/E12)</f>
        <v>4.2508896797153026</v>
      </c>
      <c r="Q12" s="41"/>
      <c r="R12" s="41"/>
      <c r="S12" s="41"/>
      <c r="T12" s="39" t="s">
        <v>104</v>
      </c>
      <c r="U12" s="39"/>
      <c r="V12" s="39"/>
      <c r="W12" s="39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9"/>
      <c r="AL12" s="39"/>
      <c r="AM12" s="39"/>
      <c r="AN12" s="41"/>
      <c r="AO12" s="41"/>
      <c r="AP12" s="41"/>
      <c r="AQ12" s="41"/>
      <c r="AR12" s="41"/>
      <c r="AS12" s="41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61" t="s">
        <v>106</v>
      </c>
      <c r="C13" s="162"/>
      <c r="D13" s="163"/>
      <c r="E13" s="158">
        <f>PRODUCT(E9+Q9)</f>
        <v>32</v>
      </c>
      <c r="F13" s="158">
        <f>PRODUCT(F9+R9)</f>
        <v>2</v>
      </c>
      <c r="G13" s="158">
        <f>PRODUCT(G9+S9)</f>
        <v>22</v>
      </c>
      <c r="H13" s="158">
        <f>PRODUCT(H9+T9)</f>
        <v>45</v>
      </c>
      <c r="I13" s="158">
        <f>PRODUCT(I9+U9)</f>
        <v>165</v>
      </c>
      <c r="J13" s="159"/>
      <c r="K13" s="39">
        <f>PRODUCT(K9+W9)</f>
        <v>170</v>
      </c>
      <c r="L13" s="160">
        <f>PRODUCT((F13+G13)/E13)</f>
        <v>0.75</v>
      </c>
      <c r="M13" s="160">
        <f>PRODUCT(H13/E13)</f>
        <v>1.40625</v>
      </c>
      <c r="N13" s="160">
        <f>PRODUCT((F13+G13+H13)/E13)</f>
        <v>2.15625</v>
      </c>
      <c r="O13" s="160">
        <f>PRODUCT(I13/E13)</f>
        <v>5.15625</v>
      </c>
      <c r="Q13" s="41"/>
      <c r="R13" s="41"/>
      <c r="S13" s="41"/>
      <c r="T13" s="80" t="s">
        <v>105</v>
      </c>
      <c r="U13" s="39"/>
      <c r="V13" s="39"/>
      <c r="W13" s="39"/>
      <c r="X13" s="39"/>
      <c r="Y13" s="39"/>
      <c r="Z13" s="39"/>
      <c r="AA13" s="39"/>
      <c r="AB13" s="39"/>
      <c r="AC13" s="41"/>
      <c r="AD13" s="41"/>
      <c r="AE13" s="41"/>
      <c r="AF13" s="41"/>
      <c r="AG13" s="41"/>
      <c r="AH13" s="41"/>
      <c r="AI13" s="41"/>
      <c r="AJ13" s="41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64" t="s">
        <v>196</v>
      </c>
      <c r="C14" s="165"/>
      <c r="D14" s="166"/>
      <c r="E14" s="158">
        <f>PRODUCT(AA9+AM9)</f>
        <v>3</v>
      </c>
      <c r="F14" s="158">
        <f>PRODUCT(AB9+AN9)</f>
        <v>1</v>
      </c>
      <c r="G14" s="158">
        <f>PRODUCT(AC9+AO9)</f>
        <v>3</v>
      </c>
      <c r="H14" s="158">
        <f>PRODUCT(AD9+AP9)</f>
        <v>3</v>
      </c>
      <c r="I14" s="158">
        <f>PRODUCT(AE9+AQ9)</f>
        <v>15</v>
      </c>
      <c r="J14" s="159">
        <f>PRODUCT(I14/K14)</f>
        <v>0.625</v>
      </c>
      <c r="K14" s="27">
        <f>PRODUCT(AG9+AS9)</f>
        <v>24</v>
      </c>
      <c r="L14" s="160">
        <f>PRODUCT((F14+G14)/E14)</f>
        <v>1.3333333333333333</v>
      </c>
      <c r="M14" s="160">
        <f>PRODUCT(H14/E14)</f>
        <v>1</v>
      </c>
      <c r="N14" s="160">
        <f>PRODUCT((F14+G14+H14)/E14)</f>
        <v>2.3333333333333335</v>
      </c>
      <c r="O14" s="160">
        <f>PRODUCT(I14/E14)</f>
        <v>5</v>
      </c>
      <c r="Q14" s="41"/>
      <c r="R14" s="41"/>
      <c r="S14" s="39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9"/>
      <c r="AL14" s="27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67" t="s">
        <v>198</v>
      </c>
      <c r="C15" s="82"/>
      <c r="D15" s="168"/>
      <c r="E15" s="158">
        <f>SUM(E12:E14)</f>
        <v>597</v>
      </c>
      <c r="F15" s="158">
        <f t="shared" ref="F15:I15" si="0">SUM(F12:F14)</f>
        <v>34</v>
      </c>
      <c r="G15" s="158">
        <f t="shared" si="0"/>
        <v>325</v>
      </c>
      <c r="H15" s="158">
        <f t="shared" si="0"/>
        <v>490</v>
      </c>
      <c r="I15" s="158">
        <f t="shared" si="0"/>
        <v>2569</v>
      </c>
      <c r="J15" s="159"/>
      <c r="K15" s="39">
        <f>SUM(K12:K14)</f>
        <v>4195.6750418760475</v>
      </c>
      <c r="L15" s="160">
        <f>PRODUCT((F15+G15)/E15)</f>
        <v>0.60134003350083753</v>
      </c>
      <c r="M15" s="160">
        <f>PRODUCT(H15/E15)</f>
        <v>0.82077051926298161</v>
      </c>
      <c r="N15" s="160">
        <f>PRODUCT((F15+G15+H15)/E15)</f>
        <v>1.4221105527638191</v>
      </c>
      <c r="O15" s="160">
        <f>PRODUCT(I15/E15)</f>
        <v>4.3031825795644894</v>
      </c>
      <c r="Q15" s="27"/>
      <c r="R15" s="27"/>
      <c r="S15" s="27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7"/>
      <c r="F16" s="27"/>
      <c r="G16" s="27"/>
      <c r="H16" s="27"/>
      <c r="I16" s="27"/>
      <c r="J16" s="39"/>
      <c r="K16" s="39"/>
      <c r="L16" s="27"/>
      <c r="M16" s="27"/>
      <c r="N16" s="27"/>
      <c r="O16" s="27"/>
      <c r="P16" s="39"/>
      <c r="Q16" s="39"/>
      <c r="R16" s="39"/>
      <c r="S16" s="39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7"/>
      <c r="R170" s="27"/>
      <c r="S170" s="27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7"/>
      <c r="R171" s="27"/>
      <c r="S171" s="27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9"/>
      <c r="AL171" s="27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7"/>
      <c r="R172" s="27"/>
      <c r="S172" s="27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9"/>
      <c r="AL172" s="27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9"/>
      <c r="AL173" s="27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9"/>
      <c r="AL174" s="27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9"/>
      <c r="AL175" s="27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9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9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9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9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27"/>
      <c r="AL180" s="27"/>
    </row>
    <row r="181" spans="12:38" x14ac:dyDescent="0.25">
      <c r="R181" s="31"/>
      <c r="S181" s="3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9.140625" style="62" customWidth="1"/>
    <col min="3" max="3" width="24.42578125" style="61" customWidth="1"/>
    <col min="4" max="4" width="10.5703125" style="87" customWidth="1"/>
    <col min="5" max="5" width="8" style="87" customWidth="1"/>
    <col min="6" max="6" width="0.7109375" style="31" customWidth="1"/>
    <col min="7" max="11" width="5.28515625" style="61" customWidth="1"/>
    <col min="12" max="12" width="6" style="61" customWidth="1"/>
    <col min="13" max="16" width="5.28515625" style="61" customWidth="1"/>
    <col min="17" max="21" width="6.7109375" style="110" customWidth="1"/>
    <col min="22" max="22" width="10.140625" style="61" customWidth="1"/>
    <col min="23" max="23" width="19.28515625" style="87" customWidth="1"/>
    <col min="24" max="24" width="9.7109375" style="61" customWidth="1"/>
    <col min="25" max="30" width="9.140625" style="3"/>
    <col min="257" max="257" width="1.28515625" customWidth="1"/>
    <col min="258" max="258" width="29.140625" customWidth="1"/>
    <col min="259" max="259" width="24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4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4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4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4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4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4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4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4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4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4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4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4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4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4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4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4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4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4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4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4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4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4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4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4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4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4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4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4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4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4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4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4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4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4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4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4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4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4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4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4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4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4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4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4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4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4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4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4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4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4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4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4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4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4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4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4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4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4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4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4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4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4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11"/>
      <c r="B1" s="91" t="s">
        <v>63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4"/>
      <c r="R1" s="104"/>
      <c r="S1" s="104"/>
      <c r="T1" s="104"/>
      <c r="U1" s="104"/>
      <c r="V1" s="71"/>
      <c r="W1" s="72"/>
      <c r="X1" s="36"/>
      <c r="Y1" s="73"/>
      <c r="Z1" s="73"/>
      <c r="AA1" s="73"/>
      <c r="AB1" s="73"/>
      <c r="AC1" s="73"/>
      <c r="AD1" s="73"/>
    </row>
    <row r="2" spans="1:30" x14ac:dyDescent="0.25">
      <c r="A2" s="11"/>
      <c r="B2" s="13" t="s">
        <v>88</v>
      </c>
      <c r="C2" s="8" t="s">
        <v>89</v>
      </c>
      <c r="D2" s="63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05"/>
      <c r="R2" s="105"/>
      <c r="S2" s="105"/>
      <c r="T2" s="105"/>
      <c r="U2" s="105"/>
      <c r="V2" s="14"/>
      <c r="W2" s="63"/>
      <c r="X2" s="29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44</v>
      </c>
      <c r="C3" s="25" t="s">
        <v>45</v>
      </c>
      <c r="D3" s="66" t="s">
        <v>46</v>
      </c>
      <c r="E3" s="69" t="s">
        <v>1</v>
      </c>
      <c r="F3" s="27"/>
      <c r="G3" s="68" t="s">
        <v>47</v>
      </c>
      <c r="H3" s="65" t="s">
        <v>48</v>
      </c>
      <c r="I3" s="65" t="s">
        <v>32</v>
      </c>
      <c r="J3" s="20" t="s">
        <v>49</v>
      </c>
      <c r="K3" s="67" t="s">
        <v>50</v>
      </c>
      <c r="L3" s="67" t="s">
        <v>51</v>
      </c>
      <c r="M3" s="68" t="s">
        <v>52</v>
      </c>
      <c r="N3" s="68" t="s">
        <v>31</v>
      </c>
      <c r="O3" s="65" t="s">
        <v>53</v>
      </c>
      <c r="P3" s="68" t="s">
        <v>48</v>
      </c>
      <c r="Q3" s="106" t="s">
        <v>17</v>
      </c>
      <c r="R3" s="106">
        <v>1</v>
      </c>
      <c r="S3" s="106">
        <v>2</v>
      </c>
      <c r="T3" s="106">
        <v>3</v>
      </c>
      <c r="U3" s="106" t="s">
        <v>54</v>
      </c>
      <c r="V3" s="20" t="s">
        <v>22</v>
      </c>
      <c r="W3" s="19" t="s">
        <v>55</v>
      </c>
      <c r="X3" s="19" t="s">
        <v>56</v>
      </c>
      <c r="Y3" s="73"/>
      <c r="Z3" s="73"/>
      <c r="AA3" s="73"/>
      <c r="AB3" s="73"/>
      <c r="AC3" s="73"/>
      <c r="AD3" s="73"/>
    </row>
    <row r="4" spans="1:30" x14ac:dyDescent="0.25">
      <c r="A4" s="26"/>
      <c r="B4" s="128" t="s">
        <v>107</v>
      </c>
      <c r="C4" s="129" t="s">
        <v>108</v>
      </c>
      <c r="D4" s="74" t="s">
        <v>109</v>
      </c>
      <c r="E4" s="130" t="s">
        <v>91</v>
      </c>
      <c r="F4" s="27"/>
      <c r="G4" s="75"/>
      <c r="H4" s="131"/>
      <c r="I4" s="75">
        <v>1</v>
      </c>
      <c r="J4" s="132" t="s">
        <v>110</v>
      </c>
      <c r="K4" s="132">
        <v>2</v>
      </c>
      <c r="L4" s="132" t="s">
        <v>111</v>
      </c>
      <c r="M4" s="132">
        <v>1</v>
      </c>
      <c r="N4" s="132"/>
      <c r="O4" s="75"/>
      <c r="P4" s="131"/>
      <c r="Q4" s="134" t="s">
        <v>86</v>
      </c>
      <c r="R4" s="142" t="s">
        <v>72</v>
      </c>
      <c r="S4" s="142" t="s">
        <v>142</v>
      </c>
      <c r="T4" s="142"/>
      <c r="U4" s="142"/>
      <c r="V4" s="133">
        <v>0.8</v>
      </c>
      <c r="W4" s="129" t="s">
        <v>112</v>
      </c>
      <c r="X4" s="143">
        <v>4276</v>
      </c>
      <c r="Y4" s="73"/>
      <c r="Z4" s="73"/>
      <c r="AA4" s="73"/>
      <c r="AB4" s="73"/>
      <c r="AC4" s="73"/>
      <c r="AD4" s="73"/>
    </row>
    <row r="5" spans="1:30" x14ac:dyDescent="0.25">
      <c r="A5" s="26"/>
      <c r="B5" s="128" t="s">
        <v>113</v>
      </c>
      <c r="C5" s="129" t="s">
        <v>114</v>
      </c>
      <c r="D5" s="74" t="s">
        <v>109</v>
      </c>
      <c r="E5" s="130" t="s">
        <v>91</v>
      </c>
      <c r="F5" s="27"/>
      <c r="G5" s="75"/>
      <c r="H5" s="131"/>
      <c r="I5" s="75">
        <v>1</v>
      </c>
      <c r="J5" s="132" t="s">
        <v>110</v>
      </c>
      <c r="K5" s="132">
        <v>3</v>
      </c>
      <c r="L5" s="132"/>
      <c r="M5" s="132">
        <v>1</v>
      </c>
      <c r="N5" s="75"/>
      <c r="O5" s="131"/>
      <c r="P5" s="131"/>
      <c r="Q5" s="142" t="s">
        <v>87</v>
      </c>
      <c r="R5" s="142"/>
      <c r="S5" s="142" t="s">
        <v>142</v>
      </c>
      <c r="T5" s="142" t="s">
        <v>86</v>
      </c>
      <c r="U5" s="142" t="s">
        <v>73</v>
      </c>
      <c r="V5" s="144">
        <v>0.77800000000000002</v>
      </c>
      <c r="W5" s="129" t="s">
        <v>115</v>
      </c>
      <c r="X5" s="143">
        <v>5640</v>
      </c>
      <c r="Y5" s="73"/>
      <c r="Z5" s="73"/>
      <c r="AA5" s="73"/>
      <c r="AB5" s="73"/>
      <c r="AC5" s="73"/>
      <c r="AD5" s="73"/>
    </row>
    <row r="6" spans="1:30" x14ac:dyDescent="0.25">
      <c r="A6" s="26"/>
      <c r="B6" s="128" t="s">
        <v>116</v>
      </c>
      <c r="C6" s="129" t="s">
        <v>117</v>
      </c>
      <c r="D6" s="74" t="s">
        <v>109</v>
      </c>
      <c r="E6" s="130" t="s">
        <v>91</v>
      </c>
      <c r="F6" s="27"/>
      <c r="G6" s="75">
        <v>1</v>
      </c>
      <c r="H6" s="131"/>
      <c r="I6" s="75"/>
      <c r="J6" s="132" t="s">
        <v>118</v>
      </c>
      <c r="K6" s="132">
        <v>9</v>
      </c>
      <c r="L6" s="132"/>
      <c r="M6" s="132">
        <v>1</v>
      </c>
      <c r="N6" s="75"/>
      <c r="O6" s="131"/>
      <c r="P6" s="131">
        <v>1</v>
      </c>
      <c r="Q6" s="142" t="s">
        <v>70</v>
      </c>
      <c r="R6" s="142"/>
      <c r="S6" s="142" t="s">
        <v>73</v>
      </c>
      <c r="T6" s="142" t="s">
        <v>72</v>
      </c>
      <c r="U6" s="142"/>
      <c r="V6" s="144">
        <v>0.33300000000000002</v>
      </c>
      <c r="W6" s="129" t="s">
        <v>112</v>
      </c>
      <c r="X6" s="143">
        <v>4713</v>
      </c>
      <c r="Y6" s="73"/>
      <c r="Z6" s="73"/>
      <c r="AA6" s="73"/>
      <c r="AB6" s="73"/>
      <c r="AC6" s="73"/>
      <c r="AD6" s="73"/>
    </row>
    <row r="7" spans="1:30" x14ac:dyDescent="0.25">
      <c r="A7" s="26"/>
      <c r="B7" s="128" t="s">
        <v>119</v>
      </c>
      <c r="C7" s="129" t="s">
        <v>120</v>
      </c>
      <c r="D7" s="74" t="s">
        <v>109</v>
      </c>
      <c r="E7" s="130" t="s">
        <v>91</v>
      </c>
      <c r="F7" s="27"/>
      <c r="G7" s="75"/>
      <c r="H7" s="131"/>
      <c r="I7" s="75">
        <v>1</v>
      </c>
      <c r="J7" s="132" t="s">
        <v>118</v>
      </c>
      <c r="K7" s="132">
        <v>3</v>
      </c>
      <c r="L7" s="132" t="s">
        <v>121</v>
      </c>
      <c r="M7" s="132">
        <v>1</v>
      </c>
      <c r="N7" s="75"/>
      <c r="O7" s="131"/>
      <c r="P7" s="131"/>
      <c r="Q7" s="142" t="s">
        <v>75</v>
      </c>
      <c r="R7" s="142"/>
      <c r="S7" s="142" t="s">
        <v>142</v>
      </c>
      <c r="T7" s="142" t="s">
        <v>73</v>
      </c>
      <c r="U7" s="142"/>
      <c r="V7" s="144">
        <v>0.75</v>
      </c>
      <c r="W7" s="129" t="s">
        <v>122</v>
      </c>
      <c r="X7" s="143">
        <v>4120</v>
      </c>
      <c r="Y7" s="73"/>
      <c r="Z7" s="73"/>
      <c r="AA7" s="73"/>
      <c r="AB7" s="73"/>
      <c r="AC7" s="73"/>
      <c r="AD7" s="73"/>
    </row>
    <row r="8" spans="1:30" x14ac:dyDescent="0.25">
      <c r="A8" s="26"/>
      <c r="B8" s="25" t="s">
        <v>7</v>
      </c>
      <c r="C8" s="20"/>
      <c r="D8" s="19"/>
      <c r="E8" s="76"/>
      <c r="F8" s="77"/>
      <c r="G8" s="21">
        <f>SUM(G4:G7)</f>
        <v>1</v>
      </c>
      <c r="H8" s="21"/>
      <c r="I8" s="21">
        <f>SUM(I4:I7)</f>
        <v>3</v>
      </c>
      <c r="J8" s="20"/>
      <c r="K8" s="20"/>
      <c r="L8" s="20"/>
      <c r="M8" s="21">
        <f t="shared" ref="M8:P8" si="0">SUM(M4:M7)</f>
        <v>4</v>
      </c>
      <c r="N8" s="21"/>
      <c r="O8" s="21"/>
      <c r="P8" s="21">
        <f t="shared" si="0"/>
        <v>1</v>
      </c>
      <c r="Q8" s="79" t="s">
        <v>143</v>
      </c>
      <c r="R8" s="79" t="s">
        <v>72</v>
      </c>
      <c r="S8" s="79" t="s">
        <v>144</v>
      </c>
      <c r="T8" s="79" t="s">
        <v>145</v>
      </c>
      <c r="U8" s="79" t="s">
        <v>73</v>
      </c>
      <c r="V8" s="37">
        <v>0.71399999999999997</v>
      </c>
      <c r="W8" s="78"/>
      <c r="X8" s="79"/>
      <c r="Y8" s="73"/>
      <c r="Z8" s="73"/>
      <c r="AA8" s="73"/>
      <c r="AB8" s="73"/>
      <c r="AC8" s="73"/>
      <c r="AD8" s="73"/>
    </row>
    <row r="9" spans="1:30" x14ac:dyDescent="0.25">
      <c r="A9" s="135"/>
      <c r="B9" s="136" t="s">
        <v>57</v>
      </c>
      <c r="C9" s="137" t="s">
        <v>123</v>
      </c>
      <c r="D9" s="94"/>
      <c r="E9" s="89"/>
      <c r="F9" s="138"/>
      <c r="G9" s="107"/>
      <c r="H9" s="94"/>
      <c r="I9" s="94"/>
      <c r="J9" s="94"/>
      <c r="K9" s="137"/>
      <c r="L9" s="94"/>
      <c r="M9" s="137"/>
      <c r="N9" s="137"/>
      <c r="O9" s="137"/>
      <c r="P9" s="137"/>
      <c r="Q9" s="145"/>
      <c r="R9" s="145"/>
      <c r="S9" s="145"/>
      <c r="T9" s="145"/>
      <c r="U9" s="145"/>
      <c r="V9" s="88"/>
      <c r="W9" s="137"/>
      <c r="X9" s="90"/>
      <c r="Y9" s="73"/>
      <c r="Z9" s="80"/>
      <c r="AA9" s="80"/>
      <c r="AB9" s="80"/>
      <c r="AC9" s="73"/>
      <c r="AD9" s="73"/>
    </row>
    <row r="10" spans="1:30" x14ac:dyDescent="0.25">
      <c r="A10" s="135"/>
      <c r="B10" s="139"/>
      <c r="C10" s="81"/>
      <c r="D10" s="140"/>
      <c r="E10" s="82"/>
      <c r="F10" s="82"/>
      <c r="G10" s="83"/>
      <c r="H10" s="84"/>
      <c r="I10" s="81"/>
      <c r="J10" s="84"/>
      <c r="K10" s="84"/>
      <c r="L10" s="84"/>
      <c r="M10" s="84"/>
      <c r="N10" s="84"/>
      <c r="O10" s="84"/>
      <c r="P10" s="84"/>
      <c r="Q10" s="111"/>
      <c r="R10" s="111"/>
      <c r="S10" s="111"/>
      <c r="T10" s="111"/>
      <c r="U10" s="111"/>
      <c r="V10" s="84"/>
      <c r="W10" s="84"/>
      <c r="X10" s="85"/>
      <c r="Y10" s="41"/>
      <c r="Z10" s="39"/>
      <c r="AA10" s="27"/>
      <c r="AB10" s="27"/>
      <c r="AC10" s="73"/>
      <c r="AD10" s="73"/>
    </row>
    <row r="11" spans="1:30" x14ac:dyDescent="0.25">
      <c r="A11" s="11"/>
      <c r="B11" s="25" t="s">
        <v>124</v>
      </c>
      <c r="C11" s="25" t="s">
        <v>45</v>
      </c>
      <c r="D11" s="19" t="s">
        <v>46</v>
      </c>
      <c r="E11" s="24" t="s">
        <v>1</v>
      </c>
      <c r="F11" s="27"/>
      <c r="G11" s="21" t="s">
        <v>47</v>
      </c>
      <c r="H11" s="18" t="s">
        <v>48</v>
      </c>
      <c r="I11" s="18" t="s">
        <v>32</v>
      </c>
      <c r="J11" s="20" t="s">
        <v>49</v>
      </c>
      <c r="K11" s="20" t="s">
        <v>50</v>
      </c>
      <c r="L11" s="20" t="s">
        <v>51</v>
      </c>
      <c r="M11" s="21" t="s">
        <v>52</v>
      </c>
      <c r="N11" s="21" t="s">
        <v>31</v>
      </c>
      <c r="O11" s="18" t="s">
        <v>53</v>
      </c>
      <c r="P11" s="21" t="s">
        <v>48</v>
      </c>
      <c r="Q11" s="79" t="s">
        <v>17</v>
      </c>
      <c r="R11" s="79">
        <v>1</v>
      </c>
      <c r="S11" s="79">
        <v>2</v>
      </c>
      <c r="T11" s="79">
        <v>3</v>
      </c>
      <c r="U11" s="79" t="s">
        <v>54</v>
      </c>
      <c r="V11" s="20" t="s">
        <v>22</v>
      </c>
      <c r="W11" s="19" t="s">
        <v>55</v>
      </c>
      <c r="X11" s="19" t="s">
        <v>56</v>
      </c>
      <c r="Y11" s="73"/>
      <c r="Z11" s="73"/>
      <c r="AA11" s="73"/>
      <c r="AB11" s="73"/>
      <c r="AC11" s="73"/>
      <c r="AD11" s="73"/>
    </row>
    <row r="12" spans="1:30" x14ac:dyDescent="0.25">
      <c r="A12" s="26"/>
      <c r="B12" s="128" t="s">
        <v>125</v>
      </c>
      <c r="C12" s="129" t="s">
        <v>126</v>
      </c>
      <c r="D12" s="74" t="s">
        <v>109</v>
      </c>
      <c r="E12" s="130" t="s">
        <v>91</v>
      </c>
      <c r="F12" s="92"/>
      <c r="G12" s="75"/>
      <c r="H12" s="131"/>
      <c r="I12" s="75">
        <v>1</v>
      </c>
      <c r="J12" s="132"/>
      <c r="K12" s="132"/>
      <c r="L12" s="132"/>
      <c r="M12" s="132">
        <v>1</v>
      </c>
      <c r="N12" s="75"/>
      <c r="O12" s="131"/>
      <c r="P12" s="131"/>
      <c r="Q12" s="142"/>
      <c r="R12" s="142"/>
      <c r="S12" s="142"/>
      <c r="T12" s="142"/>
      <c r="U12" s="142"/>
      <c r="V12" s="133"/>
      <c r="W12" s="129" t="s">
        <v>127</v>
      </c>
      <c r="X12" s="134" t="s">
        <v>128</v>
      </c>
      <c r="Y12" s="73"/>
      <c r="Z12" s="73"/>
      <c r="AA12" s="73"/>
      <c r="AB12" s="73"/>
      <c r="AC12" s="73"/>
      <c r="AD12" s="73"/>
    </row>
    <row r="13" spans="1:30" x14ac:dyDescent="0.25">
      <c r="A13" s="135"/>
      <c r="B13" s="139"/>
      <c r="C13" s="81"/>
      <c r="D13" s="140"/>
      <c r="E13" s="82"/>
      <c r="F13" s="82"/>
      <c r="G13" s="83"/>
      <c r="H13" s="84"/>
      <c r="I13" s="81"/>
      <c r="J13" s="84"/>
      <c r="K13" s="84"/>
      <c r="L13" s="84"/>
      <c r="M13" s="84"/>
      <c r="N13" s="84"/>
      <c r="O13" s="84"/>
      <c r="P13" s="84"/>
      <c r="Q13" s="111"/>
      <c r="R13" s="111"/>
      <c r="S13" s="111"/>
      <c r="T13" s="111"/>
      <c r="U13" s="111"/>
      <c r="V13" s="84"/>
      <c r="W13" s="84"/>
      <c r="X13" s="85"/>
      <c r="Y13" s="41"/>
      <c r="Z13" s="39"/>
      <c r="AA13" s="27"/>
      <c r="AB13" s="27"/>
      <c r="AC13" s="73"/>
      <c r="AD13" s="73"/>
    </row>
    <row r="14" spans="1:30" x14ac:dyDescent="0.25">
      <c r="A14" s="11"/>
      <c r="B14" s="25" t="s">
        <v>129</v>
      </c>
      <c r="C14" s="25" t="s">
        <v>45</v>
      </c>
      <c r="D14" s="19" t="s">
        <v>46</v>
      </c>
      <c r="E14" s="24" t="s">
        <v>1</v>
      </c>
      <c r="F14" s="27"/>
      <c r="G14" s="21" t="s">
        <v>47</v>
      </c>
      <c r="H14" s="18" t="s">
        <v>48</v>
      </c>
      <c r="I14" s="18" t="s">
        <v>32</v>
      </c>
      <c r="J14" s="20" t="s">
        <v>49</v>
      </c>
      <c r="K14" s="20" t="s">
        <v>50</v>
      </c>
      <c r="L14" s="20" t="s">
        <v>51</v>
      </c>
      <c r="M14" s="21" t="s">
        <v>52</v>
      </c>
      <c r="N14" s="21" t="s">
        <v>31</v>
      </c>
      <c r="O14" s="18" t="s">
        <v>53</v>
      </c>
      <c r="P14" s="21" t="s">
        <v>48</v>
      </c>
      <c r="Q14" s="79" t="s">
        <v>17</v>
      </c>
      <c r="R14" s="79">
        <v>1</v>
      </c>
      <c r="S14" s="79">
        <v>2</v>
      </c>
      <c r="T14" s="79">
        <v>3</v>
      </c>
      <c r="U14" s="79" t="s">
        <v>54</v>
      </c>
      <c r="V14" s="20" t="s">
        <v>22</v>
      </c>
      <c r="W14" s="19" t="s">
        <v>55</v>
      </c>
      <c r="X14" s="19" t="s">
        <v>56</v>
      </c>
      <c r="Y14" s="73"/>
      <c r="Z14" s="73"/>
      <c r="AA14" s="73"/>
      <c r="AB14" s="73"/>
      <c r="AC14" s="73"/>
      <c r="AD14" s="73"/>
    </row>
    <row r="15" spans="1:30" x14ac:dyDescent="0.25">
      <c r="A15" s="11"/>
      <c r="B15" s="128" t="s">
        <v>130</v>
      </c>
      <c r="C15" s="129" t="s">
        <v>131</v>
      </c>
      <c r="D15" s="74" t="s">
        <v>109</v>
      </c>
      <c r="E15" s="141" t="s">
        <v>91</v>
      </c>
      <c r="F15" s="93"/>
      <c r="G15" s="75"/>
      <c r="H15" s="131"/>
      <c r="I15" s="75">
        <v>1</v>
      </c>
      <c r="J15" s="132" t="s">
        <v>110</v>
      </c>
      <c r="K15" s="132">
        <v>6</v>
      </c>
      <c r="L15" s="132"/>
      <c r="M15" s="132">
        <v>1</v>
      </c>
      <c r="N15" s="75"/>
      <c r="O15" s="131"/>
      <c r="P15" s="131"/>
      <c r="Q15" s="142" t="s">
        <v>146</v>
      </c>
      <c r="R15" s="142" t="s">
        <v>70</v>
      </c>
      <c r="S15" s="142" t="s">
        <v>147</v>
      </c>
      <c r="T15" s="142"/>
      <c r="U15" s="142"/>
      <c r="V15" s="133">
        <v>0.2</v>
      </c>
      <c r="W15" s="129" t="s">
        <v>132</v>
      </c>
      <c r="X15" s="134" t="s">
        <v>133</v>
      </c>
      <c r="Y15" s="73"/>
      <c r="Z15" s="73"/>
      <c r="AA15" s="73"/>
      <c r="AB15" s="73"/>
      <c r="AC15" s="73"/>
      <c r="AD15" s="73"/>
    </row>
    <row r="16" spans="1:30" x14ac:dyDescent="0.25">
      <c r="A16" s="11"/>
      <c r="B16" s="128" t="s">
        <v>134</v>
      </c>
      <c r="C16" s="129" t="s">
        <v>135</v>
      </c>
      <c r="D16" s="74" t="s">
        <v>109</v>
      </c>
      <c r="E16" s="141" t="s">
        <v>91</v>
      </c>
      <c r="F16" s="93"/>
      <c r="G16" s="75">
        <v>1</v>
      </c>
      <c r="H16" s="131"/>
      <c r="I16" s="75"/>
      <c r="J16" s="132" t="s">
        <v>110</v>
      </c>
      <c r="K16" s="132">
        <v>2</v>
      </c>
      <c r="L16" s="132"/>
      <c r="M16" s="132">
        <v>1</v>
      </c>
      <c r="N16" s="75"/>
      <c r="O16" s="131"/>
      <c r="P16" s="131">
        <v>2</v>
      </c>
      <c r="Q16" s="142" t="s">
        <v>148</v>
      </c>
      <c r="R16" s="142" t="s">
        <v>74</v>
      </c>
      <c r="S16" s="142" t="s">
        <v>74</v>
      </c>
      <c r="T16" s="142"/>
      <c r="U16" s="142"/>
      <c r="V16" s="133">
        <v>1</v>
      </c>
      <c r="W16" s="129" t="s">
        <v>136</v>
      </c>
      <c r="X16" s="134" t="s">
        <v>137</v>
      </c>
      <c r="Y16" s="73"/>
      <c r="Z16" s="73"/>
      <c r="AA16" s="73"/>
      <c r="AB16" s="73"/>
      <c r="AC16" s="73"/>
      <c r="AD16" s="73"/>
    </row>
    <row r="17" spans="1:30" x14ac:dyDescent="0.25">
      <c r="A17" s="11"/>
      <c r="B17" s="128" t="s">
        <v>138</v>
      </c>
      <c r="C17" s="129" t="s">
        <v>139</v>
      </c>
      <c r="D17" s="74" t="s">
        <v>109</v>
      </c>
      <c r="E17" s="141" t="s">
        <v>91</v>
      </c>
      <c r="F17" s="92"/>
      <c r="G17" s="75"/>
      <c r="H17" s="131"/>
      <c r="I17" s="75">
        <v>1</v>
      </c>
      <c r="J17" s="132" t="s">
        <v>110</v>
      </c>
      <c r="K17" s="132">
        <v>3</v>
      </c>
      <c r="L17" s="132"/>
      <c r="M17" s="132">
        <v>1</v>
      </c>
      <c r="N17" s="75"/>
      <c r="O17" s="131"/>
      <c r="P17" s="131">
        <v>1</v>
      </c>
      <c r="Q17" s="142" t="s">
        <v>69</v>
      </c>
      <c r="R17" s="142" t="s">
        <v>71</v>
      </c>
      <c r="S17" s="142" t="s">
        <v>75</v>
      </c>
      <c r="T17" s="142" t="s">
        <v>73</v>
      </c>
      <c r="U17" s="142" t="s">
        <v>73</v>
      </c>
      <c r="V17" s="133">
        <v>0.55555555555555558</v>
      </c>
      <c r="W17" s="129" t="s">
        <v>140</v>
      </c>
      <c r="X17" s="134" t="s">
        <v>141</v>
      </c>
      <c r="Y17" s="73"/>
      <c r="Z17" s="73"/>
      <c r="AA17" s="73"/>
      <c r="AB17" s="73"/>
      <c r="AC17" s="73"/>
      <c r="AD17" s="73"/>
    </row>
    <row r="18" spans="1:30" x14ac:dyDescent="0.25">
      <c r="A18" s="26"/>
      <c r="B18" s="25" t="s">
        <v>7</v>
      </c>
      <c r="C18" s="20"/>
      <c r="D18" s="19"/>
      <c r="E18" s="76"/>
      <c r="F18" s="77"/>
      <c r="G18" s="21">
        <f>SUM(G14:G17)</f>
        <v>1</v>
      </c>
      <c r="H18" s="21"/>
      <c r="I18" s="21">
        <f>SUM(I14:I17)</f>
        <v>2</v>
      </c>
      <c r="J18" s="20"/>
      <c r="K18" s="20"/>
      <c r="L18" s="20"/>
      <c r="M18" s="21">
        <f t="shared" ref="M18:P18" si="1">SUM(M14:M17)</f>
        <v>3</v>
      </c>
      <c r="N18" s="21"/>
      <c r="O18" s="21"/>
      <c r="P18" s="21">
        <f t="shared" si="1"/>
        <v>3</v>
      </c>
      <c r="Q18" s="79" t="s">
        <v>149</v>
      </c>
      <c r="R18" s="79" t="s">
        <v>150</v>
      </c>
      <c r="S18" s="79" t="s">
        <v>150</v>
      </c>
      <c r="T18" s="79" t="s">
        <v>73</v>
      </c>
      <c r="U18" s="79" t="s">
        <v>73</v>
      </c>
      <c r="V18" s="37">
        <v>0.5</v>
      </c>
      <c r="W18" s="78"/>
      <c r="X18" s="79"/>
      <c r="Y18" s="73"/>
      <c r="Z18" s="73"/>
      <c r="AA18" s="73"/>
      <c r="AB18" s="73"/>
      <c r="AC18" s="73"/>
      <c r="AD18" s="73"/>
    </row>
    <row r="19" spans="1:30" x14ac:dyDescent="0.25">
      <c r="A19" s="135"/>
      <c r="B19" s="139"/>
      <c r="C19" s="81"/>
      <c r="D19" s="140"/>
      <c r="E19" s="82"/>
      <c r="F19" s="82"/>
      <c r="G19" s="83"/>
      <c r="H19" s="84"/>
      <c r="I19" s="81"/>
      <c r="J19" s="84"/>
      <c r="K19" s="84"/>
      <c r="L19" s="84"/>
      <c r="M19" s="84"/>
      <c r="N19" s="84"/>
      <c r="O19" s="84"/>
      <c r="P19" s="84"/>
      <c r="Q19" s="111"/>
      <c r="R19" s="111"/>
      <c r="S19" s="111"/>
      <c r="T19" s="111"/>
      <c r="U19" s="111"/>
      <c r="V19" s="84"/>
      <c r="W19" s="84"/>
      <c r="X19" s="85"/>
      <c r="Y19" s="41"/>
      <c r="Z19" s="39"/>
      <c r="AA19" s="27"/>
      <c r="AB19" s="27"/>
      <c r="AC19" s="73"/>
      <c r="AD19" s="73"/>
    </row>
    <row r="20" spans="1:30" x14ac:dyDescent="0.25">
      <c r="A20" s="26"/>
      <c r="B20" s="80"/>
      <c r="C20" s="39"/>
      <c r="D20" s="80"/>
      <c r="E20" s="86"/>
      <c r="G20" s="39"/>
      <c r="H20" s="41"/>
      <c r="I20" s="39"/>
      <c r="J20" s="27"/>
      <c r="K20" s="27"/>
      <c r="L20" s="27"/>
      <c r="M20" s="39"/>
      <c r="N20" s="39"/>
      <c r="O20" s="39"/>
      <c r="P20" s="39"/>
      <c r="Q20" s="108"/>
      <c r="R20" s="108"/>
      <c r="S20" s="108"/>
      <c r="T20" s="108"/>
      <c r="U20" s="108"/>
      <c r="V20" s="39"/>
      <c r="W20" s="80"/>
      <c r="X20" s="39"/>
      <c r="Y20" s="73"/>
      <c r="Z20" s="73"/>
      <c r="AA20" s="73"/>
      <c r="AB20" s="73"/>
      <c r="AC20" s="73"/>
      <c r="AD20" s="73"/>
    </row>
    <row r="21" spans="1:30" x14ac:dyDescent="0.25">
      <c r="A21" s="26"/>
      <c r="B21" s="80"/>
      <c r="C21" s="39"/>
      <c r="D21" s="80"/>
      <c r="E21" s="86"/>
      <c r="G21" s="39"/>
      <c r="H21" s="41"/>
      <c r="I21" s="39"/>
      <c r="J21" s="27"/>
      <c r="K21" s="27"/>
      <c r="L21" s="27"/>
      <c r="M21" s="39"/>
      <c r="N21" s="39"/>
      <c r="O21" s="39"/>
      <c r="P21" s="39"/>
      <c r="Q21" s="108"/>
      <c r="R21" s="108"/>
      <c r="S21" s="108"/>
      <c r="T21" s="108"/>
      <c r="U21" s="108"/>
      <c r="V21" s="39"/>
      <c r="W21" s="80"/>
      <c r="X21" s="39"/>
      <c r="Y21" s="73"/>
      <c r="Z21" s="73"/>
      <c r="AA21" s="73"/>
      <c r="AB21" s="73"/>
      <c r="AC21" s="73"/>
      <c r="AD21" s="73"/>
    </row>
    <row r="22" spans="1:30" x14ac:dyDescent="0.25">
      <c r="A22" s="26"/>
      <c r="B22" s="80"/>
      <c r="C22" s="39"/>
      <c r="D22" s="80"/>
      <c r="E22" s="86"/>
      <c r="G22" s="39"/>
      <c r="H22" s="41"/>
      <c r="I22" s="39"/>
      <c r="J22" s="27"/>
      <c r="K22" s="27"/>
      <c r="L22" s="27"/>
      <c r="M22" s="39"/>
      <c r="N22" s="39"/>
      <c r="O22" s="39"/>
      <c r="P22" s="39"/>
      <c r="Q22" s="108"/>
      <c r="R22" s="108"/>
      <c r="S22" s="108"/>
      <c r="T22" s="108"/>
      <c r="U22" s="108"/>
      <c r="V22" s="39"/>
      <c r="W22" s="80"/>
      <c r="X22" s="39"/>
      <c r="Y22" s="73"/>
      <c r="Z22" s="73"/>
      <c r="AA22" s="73"/>
      <c r="AB22" s="73"/>
      <c r="AC22" s="73"/>
      <c r="AD22" s="73"/>
    </row>
    <row r="23" spans="1:30" x14ac:dyDescent="0.25">
      <c r="A23" s="26"/>
      <c r="B23" s="80"/>
      <c r="C23" s="39"/>
      <c r="D23" s="80"/>
      <c r="E23" s="86"/>
      <c r="G23" s="39"/>
      <c r="H23" s="41"/>
      <c r="I23" s="39"/>
      <c r="J23" s="27"/>
      <c r="K23" s="27"/>
      <c r="L23" s="27"/>
      <c r="M23" s="39"/>
      <c r="N23" s="39"/>
      <c r="O23" s="39"/>
      <c r="P23" s="39"/>
      <c r="Q23" s="108"/>
      <c r="R23" s="108"/>
      <c r="S23" s="108"/>
      <c r="T23" s="108"/>
      <c r="U23" s="108"/>
      <c r="V23" s="39"/>
      <c r="W23" s="80"/>
      <c r="X23" s="39"/>
      <c r="Y23" s="73"/>
      <c r="Z23" s="73"/>
      <c r="AA23" s="73"/>
      <c r="AB23" s="73"/>
      <c r="AC23" s="73"/>
      <c r="AD23" s="73"/>
    </row>
    <row r="24" spans="1:30" x14ac:dyDescent="0.25">
      <c r="A24" s="26"/>
      <c r="B24" s="80"/>
      <c r="C24" s="39"/>
      <c r="D24" s="80"/>
      <c r="E24" s="86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108"/>
      <c r="R24" s="108"/>
      <c r="S24" s="108"/>
      <c r="T24" s="108"/>
      <c r="U24" s="108"/>
      <c r="V24" s="39"/>
      <c r="W24" s="80"/>
      <c r="X24" s="39"/>
      <c r="Y24" s="73"/>
      <c r="Z24" s="73"/>
      <c r="AA24" s="73"/>
      <c r="AB24" s="73"/>
      <c r="AC24" s="73"/>
      <c r="AD24" s="73"/>
    </row>
    <row r="25" spans="1:30" x14ac:dyDescent="0.25">
      <c r="A25" s="26"/>
      <c r="B25" s="80"/>
      <c r="C25" s="39"/>
      <c r="D25" s="80"/>
      <c r="E25" s="86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108"/>
      <c r="R25" s="108"/>
      <c r="S25" s="108"/>
      <c r="T25" s="108"/>
      <c r="U25" s="108"/>
      <c r="V25" s="39"/>
      <c r="W25" s="80"/>
      <c r="X25" s="39"/>
      <c r="Y25" s="73"/>
      <c r="Z25" s="73"/>
      <c r="AA25" s="73"/>
      <c r="AB25" s="73"/>
      <c r="AC25" s="73"/>
      <c r="AD25" s="73"/>
    </row>
    <row r="26" spans="1:30" x14ac:dyDescent="0.25">
      <c r="A26" s="26"/>
      <c r="B26" s="80"/>
      <c r="C26" s="39"/>
      <c r="D26" s="80"/>
      <c r="E26" s="86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108"/>
      <c r="R26" s="108"/>
      <c r="S26" s="108"/>
      <c r="T26" s="108"/>
      <c r="U26" s="108"/>
      <c r="V26" s="39"/>
      <c r="W26" s="80"/>
      <c r="X26" s="39"/>
      <c r="Y26" s="73"/>
      <c r="Z26" s="73"/>
      <c r="AA26" s="73"/>
      <c r="AB26" s="73"/>
      <c r="AC26" s="73"/>
      <c r="AD26" s="73"/>
    </row>
    <row r="27" spans="1:30" x14ac:dyDescent="0.25">
      <c r="A27" s="26"/>
      <c r="B27" s="80"/>
      <c r="C27" s="39"/>
      <c r="D27" s="80"/>
      <c r="E27" s="86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108"/>
      <c r="R27" s="108"/>
      <c r="S27" s="108"/>
      <c r="T27" s="108"/>
      <c r="U27" s="108"/>
      <c r="V27" s="39"/>
      <c r="W27" s="80"/>
      <c r="X27" s="39"/>
      <c r="Y27" s="73"/>
      <c r="Z27" s="73"/>
      <c r="AA27" s="73"/>
      <c r="AB27" s="73"/>
      <c r="AC27" s="73"/>
      <c r="AD27" s="73"/>
    </row>
    <row r="28" spans="1:30" x14ac:dyDescent="0.25">
      <c r="A28" s="26"/>
      <c r="B28" s="80"/>
      <c r="C28" s="39"/>
      <c r="D28" s="80"/>
      <c r="E28" s="86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108"/>
      <c r="R28" s="108"/>
      <c r="S28" s="108"/>
      <c r="T28" s="108"/>
      <c r="U28" s="108"/>
      <c r="V28" s="39"/>
      <c r="W28" s="80"/>
      <c r="X28" s="39"/>
      <c r="Y28" s="73"/>
      <c r="Z28" s="73"/>
      <c r="AA28" s="73"/>
      <c r="AB28" s="73"/>
      <c r="AC28" s="73"/>
      <c r="AD28" s="73"/>
    </row>
    <row r="29" spans="1:30" x14ac:dyDescent="0.25">
      <c r="A29" s="26"/>
      <c r="B29" s="80"/>
      <c r="C29" s="39"/>
      <c r="D29" s="80"/>
      <c r="E29" s="86"/>
      <c r="G29" s="39"/>
      <c r="H29" s="41"/>
      <c r="I29" s="39"/>
      <c r="J29" s="27"/>
      <c r="K29" s="27"/>
      <c r="L29" s="27"/>
      <c r="M29" s="39"/>
      <c r="N29" s="39"/>
      <c r="O29" s="39"/>
      <c r="P29" s="39"/>
      <c r="Q29" s="108"/>
      <c r="R29" s="108"/>
      <c r="S29" s="108"/>
      <c r="T29" s="108"/>
      <c r="U29" s="108"/>
      <c r="V29" s="39"/>
      <c r="W29" s="80"/>
      <c r="X29" s="39"/>
      <c r="Y29" s="73"/>
      <c r="Z29" s="73"/>
      <c r="AA29" s="73"/>
      <c r="AB29" s="73"/>
      <c r="AC29" s="73"/>
      <c r="AD29" s="73"/>
    </row>
    <row r="30" spans="1:30" x14ac:dyDescent="0.25">
      <c r="A30" s="26"/>
      <c r="B30" s="80"/>
      <c r="C30" s="39"/>
      <c r="D30" s="80"/>
      <c r="E30" s="86"/>
      <c r="G30" s="39"/>
      <c r="H30" s="41"/>
      <c r="I30" s="39"/>
      <c r="J30" s="27"/>
      <c r="K30" s="27"/>
      <c r="L30" s="27"/>
      <c r="M30" s="39"/>
      <c r="N30" s="39"/>
      <c r="O30" s="39"/>
      <c r="P30" s="39"/>
      <c r="Q30" s="108"/>
      <c r="R30" s="108"/>
      <c r="S30" s="108"/>
      <c r="T30" s="108"/>
      <c r="U30" s="108"/>
      <c r="V30" s="39"/>
      <c r="W30" s="80"/>
      <c r="X30" s="39"/>
      <c r="Y30" s="73"/>
      <c r="Z30" s="73"/>
      <c r="AA30" s="73"/>
      <c r="AB30" s="73"/>
      <c r="AC30" s="73"/>
      <c r="AD30" s="73"/>
    </row>
    <row r="31" spans="1:30" x14ac:dyDescent="0.25">
      <c r="A31" s="26"/>
      <c r="B31" s="80"/>
      <c r="C31" s="39"/>
      <c r="D31" s="80"/>
      <c r="E31" s="86"/>
      <c r="G31" s="39"/>
      <c r="H31" s="41"/>
      <c r="I31" s="39"/>
      <c r="J31" s="27"/>
      <c r="K31" s="27"/>
      <c r="L31" s="27"/>
      <c r="M31" s="39"/>
      <c r="N31" s="39"/>
      <c r="O31" s="39"/>
      <c r="P31" s="39"/>
      <c r="Q31" s="108"/>
      <c r="R31" s="108"/>
      <c r="S31" s="108"/>
      <c r="T31" s="108"/>
      <c r="U31" s="108"/>
      <c r="V31" s="39"/>
      <c r="W31" s="80"/>
      <c r="X31" s="39"/>
      <c r="Y31" s="73"/>
      <c r="Z31" s="73"/>
      <c r="AA31" s="73"/>
      <c r="AB31" s="73"/>
      <c r="AC31" s="73"/>
      <c r="AD31" s="73"/>
    </row>
    <row r="32" spans="1:30" x14ac:dyDescent="0.25">
      <c r="A32" s="26"/>
      <c r="B32" s="80"/>
      <c r="C32" s="39"/>
      <c r="D32" s="80"/>
      <c r="E32" s="86"/>
      <c r="G32" s="39"/>
      <c r="H32" s="41"/>
      <c r="I32" s="39"/>
      <c r="J32" s="27"/>
      <c r="K32" s="27"/>
      <c r="L32" s="27"/>
      <c r="M32" s="39"/>
      <c r="N32" s="39"/>
      <c r="O32" s="39"/>
      <c r="P32" s="39"/>
      <c r="Q32" s="108"/>
      <c r="R32" s="108"/>
      <c r="S32" s="108"/>
      <c r="T32" s="108"/>
      <c r="U32" s="108"/>
      <c r="V32" s="39"/>
      <c r="W32" s="80"/>
      <c r="X32" s="39"/>
      <c r="Y32" s="73"/>
      <c r="Z32" s="73"/>
      <c r="AA32" s="73"/>
      <c r="AB32" s="73"/>
      <c r="AC32" s="73"/>
      <c r="AD32" s="73"/>
    </row>
    <row r="33" spans="1:30" x14ac:dyDescent="0.25">
      <c r="A33" s="26"/>
      <c r="B33" s="80"/>
      <c r="C33" s="39"/>
      <c r="D33" s="80"/>
      <c r="E33" s="86"/>
      <c r="G33" s="39"/>
      <c r="H33" s="41"/>
      <c r="I33" s="39"/>
      <c r="J33" s="27"/>
      <c r="K33" s="27"/>
      <c r="L33" s="27"/>
      <c r="M33" s="39"/>
      <c r="N33" s="39"/>
      <c r="O33" s="39"/>
      <c r="P33" s="39"/>
      <c r="Q33" s="108"/>
      <c r="R33" s="108"/>
      <c r="S33" s="108"/>
      <c r="T33" s="108"/>
      <c r="U33" s="108"/>
      <c r="V33" s="39"/>
      <c r="W33" s="80"/>
      <c r="X33" s="39"/>
      <c r="Y33" s="73"/>
      <c r="Z33" s="73"/>
      <c r="AA33" s="73"/>
      <c r="AB33" s="73"/>
      <c r="AC33" s="73"/>
      <c r="AD33" s="73"/>
    </row>
    <row r="34" spans="1:30" x14ac:dyDescent="0.25">
      <c r="A34" s="26"/>
      <c r="B34" s="80"/>
      <c r="C34" s="39"/>
      <c r="D34" s="80"/>
      <c r="E34" s="86"/>
      <c r="G34" s="39"/>
      <c r="H34" s="41"/>
      <c r="I34" s="39"/>
      <c r="J34" s="27"/>
      <c r="K34" s="27"/>
      <c r="L34" s="27"/>
      <c r="M34" s="39"/>
      <c r="N34" s="39"/>
      <c r="O34" s="39"/>
      <c r="P34" s="39"/>
      <c r="Q34" s="108"/>
      <c r="R34" s="108"/>
      <c r="S34" s="108"/>
      <c r="T34" s="108"/>
      <c r="U34" s="108"/>
      <c r="V34" s="39"/>
      <c r="W34" s="80"/>
      <c r="X34" s="39"/>
      <c r="Y34" s="73"/>
      <c r="Z34" s="73"/>
      <c r="AA34" s="73"/>
      <c r="AB34" s="73"/>
      <c r="AC34" s="73"/>
      <c r="AD34" s="73"/>
    </row>
    <row r="35" spans="1:30" x14ac:dyDescent="0.25">
      <c r="A35" s="26"/>
      <c r="B35" s="80"/>
      <c r="C35" s="39"/>
      <c r="D35" s="80"/>
      <c r="E35" s="86"/>
      <c r="G35" s="39"/>
      <c r="H35" s="41"/>
      <c r="I35" s="39"/>
      <c r="J35" s="27"/>
      <c r="K35" s="27"/>
      <c r="L35" s="27"/>
      <c r="M35" s="39"/>
      <c r="N35" s="39"/>
      <c r="O35" s="39"/>
      <c r="P35" s="39"/>
      <c r="Q35" s="108"/>
      <c r="R35" s="108"/>
      <c r="S35" s="108"/>
      <c r="T35" s="108"/>
      <c r="U35" s="108"/>
      <c r="V35" s="39"/>
      <c r="W35" s="80"/>
      <c r="X35" s="39"/>
      <c r="Y35" s="73"/>
      <c r="Z35" s="73"/>
      <c r="AA35" s="73"/>
      <c r="AB35" s="73"/>
      <c r="AC35" s="73"/>
      <c r="AD35" s="73"/>
    </row>
    <row r="36" spans="1:30" x14ac:dyDescent="0.25">
      <c r="A36" s="26"/>
      <c r="B36" s="80"/>
      <c r="C36" s="39"/>
      <c r="D36" s="80"/>
      <c r="E36" s="86"/>
      <c r="G36" s="39"/>
      <c r="H36" s="41"/>
      <c r="I36" s="39"/>
      <c r="J36" s="27"/>
      <c r="K36" s="27"/>
      <c r="L36" s="27"/>
      <c r="M36" s="39"/>
      <c r="N36" s="39"/>
      <c r="O36" s="39"/>
      <c r="P36" s="39"/>
      <c r="Q36" s="108"/>
      <c r="R36" s="108"/>
      <c r="S36" s="108"/>
      <c r="T36" s="108"/>
      <c r="U36" s="108"/>
      <c r="V36" s="39"/>
      <c r="W36" s="80"/>
      <c r="X36" s="39"/>
      <c r="Y36" s="73"/>
      <c r="Z36" s="73"/>
      <c r="AA36" s="73"/>
      <c r="AB36" s="73"/>
      <c r="AC36" s="73"/>
      <c r="AD36" s="73"/>
    </row>
    <row r="37" spans="1:30" x14ac:dyDescent="0.25">
      <c r="A37" s="26"/>
      <c r="B37" s="80"/>
      <c r="C37" s="39"/>
      <c r="D37" s="80"/>
      <c r="E37" s="86"/>
      <c r="G37" s="39"/>
      <c r="H37" s="41"/>
      <c r="I37" s="39"/>
      <c r="J37" s="27"/>
      <c r="K37" s="27"/>
      <c r="L37" s="27"/>
      <c r="M37" s="39"/>
      <c r="N37" s="39"/>
      <c r="O37" s="39"/>
      <c r="P37" s="39"/>
      <c r="Q37" s="108"/>
      <c r="R37" s="108"/>
      <c r="S37" s="108"/>
      <c r="T37" s="108"/>
      <c r="U37" s="108"/>
      <c r="V37" s="39"/>
      <c r="W37" s="80"/>
      <c r="X37" s="39"/>
      <c r="Y37" s="73"/>
      <c r="Z37" s="73"/>
      <c r="AA37" s="73"/>
      <c r="AB37" s="73"/>
      <c r="AC37" s="73"/>
      <c r="AD37" s="73"/>
    </row>
    <row r="38" spans="1:30" x14ac:dyDescent="0.25">
      <c r="A38" s="26"/>
      <c r="B38" s="80"/>
      <c r="C38" s="39"/>
      <c r="D38" s="80"/>
      <c r="E38" s="86"/>
      <c r="G38" s="39"/>
      <c r="H38" s="41"/>
      <c r="I38" s="39"/>
      <c r="J38" s="27"/>
      <c r="K38" s="27"/>
      <c r="L38" s="27"/>
      <c r="M38" s="39"/>
      <c r="N38" s="39"/>
      <c r="O38" s="39"/>
      <c r="P38" s="39"/>
      <c r="Q38" s="108"/>
      <c r="R38" s="108"/>
      <c r="S38" s="108"/>
      <c r="T38" s="108"/>
      <c r="U38" s="108"/>
      <c r="V38" s="39"/>
      <c r="W38" s="80"/>
      <c r="X38" s="39"/>
      <c r="Y38" s="73"/>
      <c r="Z38" s="73"/>
      <c r="AA38" s="73"/>
      <c r="AB38" s="73"/>
      <c r="AC38" s="73"/>
      <c r="AD38" s="73"/>
    </row>
    <row r="39" spans="1:30" x14ac:dyDescent="0.25">
      <c r="A39" s="26"/>
      <c r="B39" s="80"/>
      <c r="C39" s="39"/>
      <c r="D39" s="80"/>
      <c r="E39" s="86"/>
      <c r="G39" s="39"/>
      <c r="H39" s="41"/>
      <c r="I39" s="39"/>
      <c r="J39" s="27"/>
      <c r="K39" s="27"/>
      <c r="L39" s="27"/>
      <c r="M39" s="39"/>
      <c r="N39" s="39"/>
      <c r="O39" s="39"/>
      <c r="P39" s="39"/>
      <c r="Q39" s="108"/>
      <c r="R39" s="108"/>
      <c r="S39" s="108"/>
      <c r="T39" s="108"/>
      <c r="U39" s="108"/>
      <c r="V39" s="39"/>
      <c r="W39" s="80"/>
      <c r="X39" s="39"/>
      <c r="Y39" s="73"/>
      <c r="Z39" s="73"/>
      <c r="AA39" s="73"/>
      <c r="AB39" s="73"/>
      <c r="AC39" s="73"/>
      <c r="AD39" s="73"/>
    </row>
    <row r="40" spans="1:30" x14ac:dyDescent="0.25">
      <c r="A40" s="26"/>
      <c r="B40" s="80"/>
      <c r="C40" s="39"/>
      <c r="D40" s="80"/>
      <c r="E40" s="86"/>
      <c r="G40" s="39"/>
      <c r="H40" s="41"/>
      <c r="I40" s="39"/>
      <c r="J40" s="27"/>
      <c r="K40" s="27"/>
      <c r="L40" s="27"/>
      <c r="M40" s="39"/>
      <c r="N40" s="39"/>
      <c r="O40" s="39"/>
      <c r="P40" s="39"/>
      <c r="Q40" s="108"/>
      <c r="R40" s="108"/>
      <c r="S40" s="108"/>
      <c r="T40" s="108"/>
      <c r="U40" s="108"/>
      <c r="V40" s="39"/>
      <c r="W40" s="80"/>
      <c r="X40" s="39"/>
      <c r="Y40" s="73"/>
      <c r="Z40" s="73"/>
      <c r="AA40" s="73"/>
      <c r="AB40" s="73"/>
      <c r="AC40" s="73"/>
      <c r="AD40" s="73"/>
    </row>
    <row r="41" spans="1:30" x14ac:dyDescent="0.25">
      <c r="A41" s="26"/>
      <c r="B41" s="80"/>
      <c r="C41" s="39"/>
      <c r="D41" s="80"/>
      <c r="E41" s="86"/>
      <c r="G41" s="39"/>
      <c r="H41" s="41"/>
      <c r="I41" s="39"/>
      <c r="J41" s="27"/>
      <c r="K41" s="27"/>
      <c r="L41" s="27"/>
      <c r="M41" s="39"/>
      <c r="N41" s="39"/>
      <c r="O41" s="39"/>
      <c r="P41" s="39"/>
      <c r="Q41" s="108"/>
      <c r="R41" s="108"/>
      <c r="S41" s="108"/>
      <c r="T41" s="108"/>
      <c r="U41" s="108"/>
      <c r="V41" s="39"/>
      <c r="W41" s="80"/>
      <c r="X41" s="39"/>
      <c r="Y41" s="73"/>
      <c r="Z41" s="73"/>
      <c r="AA41" s="73"/>
      <c r="AB41" s="73"/>
      <c r="AC41" s="73"/>
      <c r="AD41" s="73"/>
    </row>
    <row r="42" spans="1:30" x14ac:dyDescent="0.25">
      <c r="A42" s="26"/>
      <c r="B42" s="80"/>
      <c r="C42" s="39"/>
      <c r="D42" s="80"/>
      <c r="E42" s="86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108"/>
      <c r="R42" s="108"/>
      <c r="S42" s="108"/>
      <c r="T42" s="108"/>
      <c r="U42" s="108"/>
      <c r="V42" s="39"/>
      <c r="W42" s="80"/>
      <c r="X42" s="39"/>
      <c r="Y42" s="73"/>
      <c r="Z42" s="73"/>
      <c r="AA42" s="73"/>
      <c r="AB42" s="73"/>
      <c r="AC42" s="73"/>
      <c r="AD42" s="73"/>
    </row>
    <row r="43" spans="1:30" x14ac:dyDescent="0.25">
      <c r="A43" s="26"/>
      <c r="B43" s="80"/>
      <c r="C43" s="39"/>
      <c r="D43" s="80"/>
      <c r="E43" s="86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108"/>
      <c r="R43" s="108"/>
      <c r="S43" s="108"/>
      <c r="T43" s="108"/>
      <c r="U43" s="108"/>
      <c r="V43" s="39"/>
      <c r="W43" s="80"/>
      <c r="X43" s="39"/>
      <c r="Y43" s="73"/>
      <c r="Z43" s="73"/>
      <c r="AA43" s="73"/>
      <c r="AB43" s="73"/>
      <c r="AC43" s="73"/>
      <c r="AD43" s="73"/>
    </row>
    <row r="44" spans="1:30" x14ac:dyDescent="0.25">
      <c r="A44" s="26"/>
      <c r="B44" s="80"/>
      <c r="C44" s="39"/>
      <c r="D44" s="80"/>
      <c r="E44" s="86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108"/>
      <c r="R44" s="108"/>
      <c r="S44" s="108"/>
      <c r="T44" s="108"/>
      <c r="U44" s="108"/>
      <c r="V44" s="39"/>
      <c r="W44" s="80"/>
      <c r="X44" s="39"/>
      <c r="Y44" s="73"/>
      <c r="Z44" s="73"/>
      <c r="AA44" s="73"/>
      <c r="AB44" s="73"/>
      <c r="AC44" s="73"/>
      <c r="AD44" s="73"/>
    </row>
    <row r="45" spans="1:30" x14ac:dyDescent="0.25">
      <c r="A45" s="26"/>
      <c r="B45" s="80"/>
      <c r="C45" s="39"/>
      <c r="D45" s="80"/>
      <c r="E45" s="86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108"/>
      <c r="R45" s="108"/>
      <c r="S45" s="108"/>
      <c r="T45" s="108"/>
      <c r="U45" s="108"/>
      <c r="V45" s="39"/>
      <c r="W45" s="80"/>
      <c r="X45" s="39"/>
      <c r="Y45" s="73"/>
      <c r="Z45" s="73"/>
      <c r="AA45" s="73"/>
      <c r="AB45" s="73"/>
      <c r="AC45" s="73"/>
      <c r="AD45" s="73"/>
    </row>
    <row r="46" spans="1:30" x14ac:dyDescent="0.25">
      <c r="A46" s="26"/>
      <c r="B46" s="80"/>
      <c r="C46" s="39"/>
      <c r="D46" s="80"/>
      <c r="E46" s="86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108"/>
      <c r="R46" s="108"/>
      <c r="S46" s="108"/>
      <c r="T46" s="108"/>
      <c r="U46" s="108"/>
      <c r="V46" s="39"/>
      <c r="W46" s="80"/>
      <c r="X46" s="39"/>
      <c r="Y46" s="73"/>
      <c r="Z46" s="73"/>
      <c r="AA46" s="73"/>
      <c r="AB46" s="73"/>
      <c r="AC46" s="73"/>
      <c r="AD46" s="73"/>
    </row>
    <row r="47" spans="1:30" x14ac:dyDescent="0.25">
      <c r="A47" s="26"/>
      <c r="B47" s="80"/>
      <c r="C47" s="39"/>
      <c r="D47" s="80"/>
      <c r="E47" s="86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108"/>
      <c r="R47" s="108"/>
      <c r="S47" s="108"/>
      <c r="T47" s="108"/>
      <c r="U47" s="108"/>
      <c r="V47" s="39"/>
      <c r="W47" s="80"/>
      <c r="X47" s="39"/>
      <c r="Y47" s="73"/>
      <c r="Z47" s="73"/>
      <c r="AA47" s="73"/>
      <c r="AB47" s="73"/>
      <c r="AC47" s="73"/>
      <c r="AD47" s="73"/>
    </row>
    <row r="48" spans="1:30" x14ac:dyDescent="0.25">
      <c r="A48" s="26"/>
      <c r="B48" s="80"/>
      <c r="C48" s="39"/>
      <c r="D48" s="80"/>
      <c r="E48" s="86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108"/>
      <c r="R48" s="108"/>
      <c r="S48" s="108"/>
      <c r="T48" s="108"/>
      <c r="U48" s="108"/>
      <c r="V48" s="39"/>
      <c r="W48" s="80"/>
      <c r="X48" s="39"/>
      <c r="Y48" s="73"/>
      <c r="Z48" s="73"/>
      <c r="AA48" s="73"/>
      <c r="AB48" s="73"/>
      <c r="AC48" s="73"/>
      <c r="AD48" s="73"/>
    </row>
    <row r="49" spans="1:30" x14ac:dyDescent="0.25">
      <c r="A49" s="26"/>
      <c r="B49" s="80"/>
      <c r="C49" s="39"/>
      <c r="D49" s="80"/>
      <c r="E49" s="86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108"/>
      <c r="R49" s="108"/>
      <c r="S49" s="108"/>
      <c r="T49" s="108"/>
      <c r="U49" s="108"/>
      <c r="V49" s="39"/>
      <c r="W49" s="80"/>
      <c r="X49" s="39"/>
      <c r="Y49" s="73"/>
      <c r="Z49" s="73"/>
      <c r="AA49" s="73"/>
      <c r="AB49" s="73"/>
      <c r="AC49" s="73"/>
      <c r="AD49" s="73"/>
    </row>
    <row r="50" spans="1:30" x14ac:dyDescent="0.25">
      <c r="A50" s="26"/>
      <c r="B50" s="80"/>
      <c r="C50" s="39"/>
      <c r="D50" s="80"/>
      <c r="E50" s="86"/>
      <c r="G50" s="39"/>
      <c r="H50" s="41"/>
      <c r="I50" s="39"/>
      <c r="J50" s="27"/>
      <c r="K50" s="27"/>
      <c r="L50" s="27"/>
      <c r="M50" s="39"/>
      <c r="N50" s="39"/>
      <c r="O50" s="39"/>
      <c r="P50" s="39"/>
      <c r="Q50" s="108"/>
      <c r="R50" s="108"/>
      <c r="S50" s="108"/>
      <c r="T50" s="108"/>
      <c r="U50" s="108"/>
      <c r="V50" s="39"/>
      <c r="W50" s="80"/>
      <c r="X50" s="39"/>
      <c r="Y50" s="73"/>
      <c r="Z50" s="73"/>
      <c r="AA50" s="73"/>
      <c r="AB50" s="73"/>
      <c r="AC50" s="73"/>
      <c r="AD50" s="73"/>
    </row>
    <row r="51" spans="1:30" x14ac:dyDescent="0.25">
      <c r="A51" s="26"/>
      <c r="B51" s="80"/>
      <c r="C51" s="39"/>
      <c r="D51" s="80"/>
      <c r="E51" s="86"/>
      <c r="G51" s="39"/>
      <c r="H51" s="41"/>
      <c r="I51" s="39"/>
      <c r="J51" s="27"/>
      <c r="K51" s="27"/>
      <c r="L51" s="27"/>
      <c r="M51" s="39"/>
      <c r="N51" s="39"/>
      <c r="O51" s="39"/>
      <c r="P51" s="39"/>
      <c r="Q51" s="108"/>
      <c r="R51" s="108"/>
      <c r="S51" s="108"/>
      <c r="T51" s="108"/>
      <c r="U51" s="108"/>
      <c r="V51" s="39"/>
      <c r="W51" s="80"/>
      <c r="X51" s="39"/>
      <c r="Y51" s="73"/>
      <c r="Z51" s="73"/>
      <c r="AA51" s="73"/>
      <c r="AB51" s="73"/>
      <c r="AC51" s="73"/>
      <c r="AD51" s="73"/>
    </row>
    <row r="52" spans="1:30" x14ac:dyDescent="0.25">
      <c r="A52" s="26"/>
      <c r="B52" s="80"/>
      <c r="C52" s="39"/>
      <c r="D52" s="80"/>
      <c r="E52" s="80"/>
      <c r="F52" s="27"/>
      <c r="G52" s="39"/>
      <c r="H52" s="41"/>
      <c r="I52" s="39"/>
      <c r="J52" s="27"/>
      <c r="K52" s="27"/>
      <c r="L52" s="27"/>
      <c r="M52" s="27"/>
      <c r="N52" s="60"/>
      <c r="O52" s="60"/>
      <c r="P52" s="27"/>
      <c r="Q52" s="109"/>
      <c r="R52" s="109"/>
      <c r="S52" s="109"/>
      <c r="T52" s="109"/>
      <c r="U52" s="109"/>
      <c r="V52" s="27"/>
      <c r="W52" s="80"/>
      <c r="X52" s="27"/>
      <c r="Y52" s="73"/>
      <c r="Z52" s="73"/>
      <c r="AA52" s="73"/>
      <c r="AB52" s="73"/>
      <c r="AC52" s="73"/>
      <c r="AD52" s="73"/>
    </row>
    <row r="53" spans="1:30" x14ac:dyDescent="0.25">
      <c r="A53" s="26"/>
      <c r="B53" s="80"/>
      <c r="C53" s="39"/>
      <c r="D53" s="80"/>
      <c r="E53" s="80"/>
      <c r="F53" s="27"/>
      <c r="G53" s="39"/>
      <c r="H53" s="41"/>
      <c r="I53" s="39"/>
      <c r="J53" s="27"/>
      <c r="K53" s="27"/>
      <c r="L53" s="27"/>
      <c r="M53" s="27"/>
      <c r="N53" s="60"/>
      <c r="O53" s="60"/>
      <c r="P53" s="27"/>
      <c r="Q53" s="109"/>
      <c r="R53" s="109"/>
      <c r="S53" s="109"/>
      <c r="T53" s="109"/>
      <c r="U53" s="109"/>
      <c r="V53" s="27"/>
      <c r="W53" s="80"/>
      <c r="X53" s="27"/>
      <c r="Y53" s="73"/>
      <c r="Z53" s="73"/>
      <c r="AA53" s="73"/>
      <c r="AB53" s="73"/>
      <c r="AC53" s="73"/>
      <c r="AD53" s="73"/>
    </row>
    <row r="54" spans="1:30" x14ac:dyDescent="0.25">
      <c r="A54" s="26"/>
      <c r="B54" s="80"/>
      <c r="C54" s="39"/>
      <c r="D54" s="80"/>
      <c r="E54" s="80"/>
      <c r="F54" s="27"/>
      <c r="G54" s="39"/>
      <c r="H54" s="41"/>
      <c r="I54" s="39"/>
      <c r="J54" s="27"/>
      <c r="K54" s="27"/>
      <c r="L54" s="27"/>
      <c r="M54" s="27"/>
      <c r="N54" s="60"/>
      <c r="O54" s="60"/>
      <c r="P54" s="27"/>
      <c r="Q54" s="109"/>
      <c r="R54" s="109"/>
      <c r="S54" s="109"/>
      <c r="T54" s="109"/>
      <c r="U54" s="109"/>
      <c r="V54" s="27"/>
      <c r="W54" s="80"/>
      <c r="X54" s="27"/>
      <c r="Y54" s="73"/>
      <c r="Z54" s="73"/>
      <c r="AA54" s="73"/>
      <c r="AB54" s="73"/>
      <c r="AC54" s="73"/>
      <c r="AD54" s="73"/>
    </row>
    <row r="55" spans="1:30" x14ac:dyDescent="0.25">
      <c r="A55" s="26"/>
      <c r="B55" s="80"/>
      <c r="C55" s="39"/>
      <c r="D55" s="80"/>
      <c r="E55" s="80"/>
      <c r="F55" s="27"/>
      <c r="G55" s="39"/>
      <c r="H55" s="41"/>
      <c r="I55" s="39"/>
      <c r="J55" s="27"/>
      <c r="K55" s="27"/>
      <c r="L55" s="27"/>
      <c r="M55" s="27"/>
      <c r="N55" s="60"/>
      <c r="O55" s="60"/>
      <c r="P55" s="27"/>
      <c r="Q55" s="109"/>
      <c r="R55" s="109"/>
      <c r="S55" s="109"/>
      <c r="T55" s="109"/>
      <c r="U55" s="109"/>
      <c r="V55" s="27"/>
      <c r="W55" s="80"/>
      <c r="X55" s="27"/>
      <c r="Y55" s="73"/>
      <c r="Z55" s="73"/>
      <c r="AA55" s="73"/>
      <c r="AB55" s="73"/>
      <c r="AC55" s="73"/>
      <c r="AD55" s="73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2"/>
      <c r="R69" s="112"/>
      <c r="S69" s="112"/>
      <c r="T69" s="112"/>
      <c r="U69" s="112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2020-09-11T21:33:52Z</dcterms:modified>
</cp:coreProperties>
</file>