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1" l="1"/>
  <c r="O7" i="1"/>
  <c r="O10" i="1" s="1"/>
  <c r="M8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I15" i="1"/>
  <c r="S10" i="1"/>
  <c r="H15" i="1"/>
  <c r="L15" i="1" s="1"/>
  <c r="R10" i="1"/>
  <c r="G15" i="1"/>
  <c r="Q10" i="1"/>
  <c r="F15" i="1"/>
  <c r="P10" i="1"/>
  <c r="E15" i="1"/>
  <c r="L10" i="1"/>
  <c r="K10" i="1"/>
  <c r="J10" i="1"/>
  <c r="I10" i="1"/>
  <c r="I14" i="1"/>
  <c r="H10" i="1"/>
  <c r="H14" i="1"/>
  <c r="G10" i="1"/>
  <c r="G14" i="1"/>
  <c r="F10" i="1"/>
  <c r="F14" i="1"/>
  <c r="E10" i="1"/>
  <c r="E14" i="1"/>
  <c r="D11" i="1"/>
  <c r="M14" i="1"/>
  <c r="K14" i="1"/>
  <c r="L14" i="1"/>
  <c r="G17" i="1"/>
  <c r="N15" i="1"/>
  <c r="M15" i="1"/>
  <c r="I17" i="1"/>
  <c r="F17" i="1"/>
  <c r="H17" i="1"/>
  <c r="E17" i="1"/>
  <c r="M17" i="1" s="1"/>
  <c r="K15" i="1"/>
  <c r="K17" i="1"/>
  <c r="L17" i="1"/>
  <c r="O14" i="1" l="1"/>
  <c r="O17" i="1" s="1"/>
  <c r="N17" i="1" s="1"/>
  <c r="N10" i="1"/>
  <c r="N14" i="1" s="1"/>
</calcChain>
</file>

<file path=xl/sharedStrings.xml><?xml version="1.0" encoding="utf-8"?>
<sst xmlns="http://schemas.openxmlformats.org/spreadsheetml/2006/main" count="135" uniqueCount="94">
  <si>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</si>
  <si>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</si>
  <si>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</si>
  <si>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</si>
  <si>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</si>
  <si>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</si>
  <si>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</si>
  <si>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</si>
  <si>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</si>
  <si>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</si>
  <si>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</si>
  <si>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</si>
  <si>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</si>
  <si>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</si>
  <si>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</si>
  <si>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</si>
  <si>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</si>
  <si>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</si>
  <si>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</si>
  <si>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</si>
  <si>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</si>
  <si>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</si>
  <si>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</si>
  <si>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</si>
  <si>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</si>
  <si>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</si>
  <si>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</si>
  <si>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</si>
  <si>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</si>
  <si>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</si>
  <si>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</si>
  <si>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</si>
  <si>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</si>
  <si>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</si>
  <si>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</si>
  <si>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Räsänen</t>
  </si>
  <si>
    <t>4.</t>
  </si>
  <si>
    <t>SiiPe</t>
  </si>
  <si>
    <t>play off</t>
  </si>
  <si>
    <t>jatkosarja ja play off</t>
  </si>
  <si>
    <t>5.3.1984</t>
  </si>
  <si>
    <t>SiiPe  = Siilinjärven Pesis  (1987)</t>
  </si>
  <si>
    <t>SiiPe  2</t>
  </si>
  <si>
    <t>ykköspesis</t>
  </si>
  <si>
    <t>suomensarja</t>
  </si>
  <si>
    <t>ENSIMMÄISET</t>
  </si>
  <si>
    <t>Ottelu</t>
  </si>
  <si>
    <t>1.  ottelu</t>
  </si>
  <si>
    <t>Lyöty juoksu</t>
  </si>
  <si>
    <t>Tuotu juoksu</t>
  </si>
  <si>
    <t>Kunnari</t>
  </si>
  <si>
    <t>21.05. 2003  Pesäkarhut - SiiPe  2-0  (6-1, 2-1)</t>
  </si>
  <si>
    <t xml:space="preserve">  19 v   2 kk 16 pv</t>
  </si>
  <si>
    <t>14.05. 2004  SiiPe - TyTe  2-0  (4-1, 6-3)</t>
  </si>
  <si>
    <t>9.  ottelu</t>
  </si>
  <si>
    <t xml:space="preserve">  20 v   2 kk   9 pv</t>
  </si>
  <si>
    <t>16.  ottelu</t>
  </si>
  <si>
    <t>06.06. 2004  Kirittäret - SiiPe  2-0  (7-6, 11-2)</t>
  </si>
  <si>
    <t xml:space="preserve">  20 v   3 kk   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</si>
  <si>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</si>
  <si>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</si>
  <si>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</si>
  <si>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</si>
  <si>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</si>
  <si>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</si>
  <si>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</si>
  <si>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</si>
  <si>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</si>
  <si>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</si>
  <si>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</si>
  <si>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</si>
  <si>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</si>
  <si>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</si>
  <si>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15.07. 2001  Hamina</t>
  </si>
  <si>
    <t>Itä</t>
  </si>
  <si>
    <t>3v</t>
  </si>
  <si>
    <t>Jaana Puranen</t>
  </si>
  <si>
    <t>2612</t>
  </si>
  <si>
    <t>30.06. 2002  Seinäjoki</t>
  </si>
  <si>
    <t>3p</t>
  </si>
  <si>
    <t>I p</t>
  </si>
  <si>
    <t>Tuija Vittaniemi</t>
  </si>
  <si>
    <t>1452</t>
  </si>
  <si>
    <t xml:space="preserve">  2-0  (5-4, 4-2)</t>
  </si>
  <si>
    <t>1/4</t>
  </si>
  <si>
    <t>0/1</t>
  </si>
  <si>
    <t>1/1</t>
  </si>
  <si>
    <t>0/2</t>
  </si>
  <si>
    <t xml:space="preserve">  0-1  (2-7, 3-3)</t>
  </si>
  <si>
    <t>4/6</t>
  </si>
  <si>
    <t>3/4</t>
  </si>
  <si>
    <t>1/2</t>
  </si>
  <si>
    <t>3/5</t>
  </si>
  <si>
    <t>5/10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</si>
</sst>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8" xfId="0" applyFont="1" applyFill="1" applyBorder="1" applyAlignment="1">
      <alignment horizontal="left"/>
    </xf>
    <xf numFmtId="49" fontId="1" fillId="10" borderId="8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/>
    </xf>
    <xf numFmtId="0" fontId="1" fillId="10" borderId="10" xfId="0" applyFont="1" applyFill="1" applyBorder="1" applyAlignment="1">
      <alignment horizontal="center"/>
    </xf>
    <xf numFmtId="49" fontId="1" fillId="10" borderId="10" xfId="0" applyNumberFormat="1" applyFont="1" applyFill="1" applyBorder="1" applyAlignment="1">
      <alignment horizontal="center"/>
    </xf>
    <xf numFmtId="165" fontId="1" fillId="10" borderId="9" xfId="0" applyNumberFormat="1" applyFont="1" applyFill="1" applyBorder="1" applyAlignment="1">
      <alignment horizontal="center"/>
    </xf>
    <xf numFmtId="49" fontId="1" fillId="10" borderId="14" xfId="0" applyNumberFormat="1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4" xfId="0" applyFont="1" applyFill="1" applyBorder="1"/>
    <xf numFmtId="49" fontId="1" fillId="2" borderId="0" xfId="0" applyNumberFormat="1" applyFont="1" applyFill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1">
        <v>2000</v>
      </c>
      <c r="C4" s="61"/>
      <c r="D4" s="62" t="s">
        <v>42</v>
      </c>
      <c r="E4" s="61"/>
      <c r="F4" s="63" t="s">
        <v>43</v>
      </c>
      <c r="G4" s="64"/>
      <c r="H4" s="65"/>
      <c r="I4" s="61"/>
      <c r="J4" s="61"/>
      <c r="K4" s="61"/>
      <c r="L4" s="61"/>
      <c r="M4" s="61"/>
      <c r="N4" s="66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1">
        <v>2001</v>
      </c>
      <c r="C5" s="61"/>
      <c r="D5" s="62" t="s">
        <v>42</v>
      </c>
      <c r="E5" s="61"/>
      <c r="F5" s="63" t="s">
        <v>43</v>
      </c>
      <c r="G5" s="64"/>
      <c r="H5" s="65"/>
      <c r="I5" s="61"/>
      <c r="J5" s="61"/>
      <c r="K5" s="61"/>
      <c r="L5" s="61"/>
      <c r="M5" s="61"/>
      <c r="N5" s="66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1">
        <v>2002</v>
      </c>
      <c r="C6" s="61"/>
      <c r="D6" s="62" t="s">
        <v>42</v>
      </c>
      <c r="E6" s="61"/>
      <c r="F6" s="63" t="s">
        <v>43</v>
      </c>
      <c r="G6" s="64"/>
      <c r="H6" s="65"/>
      <c r="I6" s="61"/>
      <c r="J6" s="61"/>
      <c r="K6" s="61"/>
      <c r="L6" s="61"/>
      <c r="M6" s="61"/>
      <c r="N6" s="66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2003</v>
      </c>
      <c r="C7" s="27" t="s">
        <v>36</v>
      </c>
      <c r="D7" s="29" t="s">
        <v>37</v>
      </c>
      <c r="E7" s="27">
        <v>7</v>
      </c>
      <c r="F7" s="27">
        <v>0</v>
      </c>
      <c r="G7" s="27">
        <v>0</v>
      </c>
      <c r="H7" s="27">
        <v>0</v>
      </c>
      <c r="I7" s="27">
        <v>9</v>
      </c>
      <c r="J7" s="27">
        <v>6</v>
      </c>
      <c r="K7" s="27">
        <v>3</v>
      </c>
      <c r="L7" s="27">
        <v>0</v>
      </c>
      <c r="M7" s="27">
        <v>0</v>
      </c>
      <c r="N7" s="30">
        <v>0.32100000000000001</v>
      </c>
      <c r="O7" s="37">
        <f>PRODUCT(I7/N7)</f>
        <v>28.037383177570092</v>
      </c>
      <c r="P7" s="27">
        <v>1</v>
      </c>
      <c r="Q7" s="27">
        <v>0</v>
      </c>
      <c r="R7" s="27">
        <v>0</v>
      </c>
      <c r="S7" s="27">
        <v>0</v>
      </c>
      <c r="T7" s="27">
        <v>0</v>
      </c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 t="s">
        <v>38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2004</v>
      </c>
      <c r="C8" s="27" t="s">
        <v>36</v>
      </c>
      <c r="D8" s="29" t="s">
        <v>37</v>
      </c>
      <c r="E8" s="27">
        <v>19</v>
      </c>
      <c r="F8" s="27">
        <v>0</v>
      </c>
      <c r="G8" s="27">
        <v>5</v>
      </c>
      <c r="H8" s="27">
        <v>7</v>
      </c>
      <c r="I8" s="27">
        <v>51</v>
      </c>
      <c r="J8" s="27">
        <v>7</v>
      </c>
      <c r="K8" s="27">
        <v>22</v>
      </c>
      <c r="L8" s="27">
        <v>17</v>
      </c>
      <c r="M8" s="27">
        <f>PRODUCT(F8+G8)</f>
        <v>5</v>
      </c>
      <c r="N8" s="30">
        <v>0.53100000000000003</v>
      </c>
      <c r="O8" s="37">
        <f>PRODUCT(I8/N8)</f>
        <v>96.045197740112982</v>
      </c>
      <c r="P8" s="27">
        <v>12</v>
      </c>
      <c r="Q8" s="27">
        <v>0</v>
      </c>
      <c r="R8" s="27">
        <v>2</v>
      </c>
      <c r="S8" s="27">
        <v>3</v>
      </c>
      <c r="T8" s="27">
        <v>29</v>
      </c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68">
        <v>2005</v>
      </c>
      <c r="C9" s="68"/>
      <c r="D9" s="67" t="s">
        <v>42</v>
      </c>
      <c r="E9" s="68"/>
      <c r="F9" s="69" t="s">
        <v>44</v>
      </c>
      <c r="G9" s="70"/>
      <c r="H9" s="71"/>
      <c r="I9" s="68"/>
      <c r="J9" s="68"/>
      <c r="K9" s="68"/>
      <c r="L9" s="68"/>
      <c r="M9" s="68"/>
      <c r="N9" s="72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SUM(E7:E9)</f>
        <v>26</v>
      </c>
      <c r="F10" s="19">
        <f t="shared" si="0"/>
        <v>0</v>
      </c>
      <c r="G10" s="19">
        <f t="shared" si="0"/>
        <v>5</v>
      </c>
      <c r="H10" s="19">
        <f t="shared" si="0"/>
        <v>7</v>
      </c>
      <c r="I10" s="19">
        <f t="shared" si="0"/>
        <v>60</v>
      </c>
      <c r="J10" s="19">
        <f t="shared" si="0"/>
        <v>13</v>
      </c>
      <c r="K10" s="19">
        <f t="shared" si="0"/>
        <v>25</v>
      </c>
      <c r="L10" s="19">
        <f t="shared" si="0"/>
        <v>17</v>
      </c>
      <c r="M10" s="19">
        <f t="shared" si="0"/>
        <v>5</v>
      </c>
      <c r="N10" s="31">
        <f>PRODUCT(I10/O10)</f>
        <v>0.48354893617021283</v>
      </c>
      <c r="O10" s="32">
        <f t="shared" ref="O10:AE10" si="1">SUM(O7:O9)</f>
        <v>124.08258091768307</v>
      </c>
      <c r="P10" s="19">
        <f t="shared" si="1"/>
        <v>13</v>
      </c>
      <c r="Q10" s="19">
        <f t="shared" si="1"/>
        <v>0</v>
      </c>
      <c r="R10" s="19">
        <f t="shared" si="1"/>
        <v>2</v>
      </c>
      <c r="S10" s="19">
        <f t="shared" si="1"/>
        <v>3</v>
      </c>
      <c r="T10" s="19">
        <f t="shared" si="1"/>
        <v>29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39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45</v>
      </c>
      <c r="Q13" s="13"/>
      <c r="R13" s="13"/>
      <c r="S13" s="13"/>
      <c r="T13" s="73"/>
      <c r="U13" s="73"/>
      <c r="V13" s="73"/>
      <c r="W13" s="73"/>
      <c r="X13" s="73"/>
      <c r="Y13" s="13"/>
      <c r="Z13" s="13"/>
      <c r="AA13" s="13"/>
      <c r="AB13" s="13"/>
      <c r="AC13" s="13"/>
      <c r="AD13" s="13"/>
      <c r="AE13" s="13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26</v>
      </c>
      <c r="F14" s="27">
        <f>PRODUCT(F10)</f>
        <v>0</v>
      </c>
      <c r="G14" s="27">
        <f>PRODUCT(G10)</f>
        <v>5</v>
      </c>
      <c r="H14" s="27">
        <f>PRODUCT(H10)</f>
        <v>7</v>
      </c>
      <c r="I14" s="27">
        <f>PRODUCT(I10)</f>
        <v>60</v>
      </c>
      <c r="J14" s="1"/>
      <c r="K14" s="43">
        <f>PRODUCT((F14+G14)/E14)</f>
        <v>0.19230769230769232</v>
      </c>
      <c r="L14" s="43">
        <f>PRODUCT(H14/E14)</f>
        <v>0.26923076923076922</v>
      </c>
      <c r="M14" s="43">
        <f>PRODUCT(I14/E14)</f>
        <v>2.3076923076923075</v>
      </c>
      <c r="N14" s="30">
        <f>PRODUCT(N10)</f>
        <v>0.48354893617021283</v>
      </c>
      <c r="O14" s="25">
        <f>PRODUCT(O10)</f>
        <v>124.08258091768307</v>
      </c>
      <c r="P14" s="75" t="s">
        <v>46</v>
      </c>
      <c r="Q14" s="76"/>
      <c r="R14" s="76"/>
      <c r="S14" s="77" t="s">
        <v>51</v>
      </c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 t="s">
        <v>47</v>
      </c>
      <c r="AE14" s="77"/>
      <c r="AF14" s="79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>
        <f>PRODUCT(P10)</f>
        <v>13</v>
      </c>
      <c r="F15" s="27">
        <f>PRODUCT(Q10)</f>
        <v>0</v>
      </c>
      <c r="G15" s="27">
        <f>PRODUCT(R10)</f>
        <v>2</v>
      </c>
      <c r="H15" s="27">
        <f>PRODUCT(S10)</f>
        <v>3</v>
      </c>
      <c r="I15" s="27">
        <f>PRODUCT(T10)</f>
        <v>29</v>
      </c>
      <c r="J15" s="1"/>
      <c r="K15" s="43">
        <f>PRODUCT((F15+G15)/E15)</f>
        <v>0.15384615384615385</v>
      </c>
      <c r="L15" s="43">
        <f>PRODUCT(H15/E15)</f>
        <v>0.23076923076923078</v>
      </c>
      <c r="M15" s="43">
        <f>PRODUCT(I15/E15)</f>
        <v>2.2307692307692308</v>
      </c>
      <c r="N15" s="30">
        <f>PRODUCT(I15/O15)</f>
        <v>0.46031746031746029</v>
      </c>
      <c r="O15" s="25">
        <v>63</v>
      </c>
      <c r="P15" s="80" t="s">
        <v>48</v>
      </c>
      <c r="Q15" s="81"/>
      <c r="R15" s="81"/>
      <c r="S15" s="82" t="s">
        <v>57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3" t="s">
        <v>56</v>
      </c>
      <c r="AE15" s="82"/>
      <c r="AF15" s="84" t="s">
        <v>58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80" t="s">
        <v>49</v>
      </c>
      <c r="Q16" s="81"/>
      <c r="R16" s="81"/>
      <c r="S16" s="82" t="s">
        <v>53</v>
      </c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3" t="s">
        <v>54</v>
      </c>
      <c r="AE16" s="82"/>
      <c r="AF16" s="84" t="s">
        <v>55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39</v>
      </c>
      <c r="F17" s="19">
        <f>SUM(F14:F16)</f>
        <v>0</v>
      </c>
      <c r="G17" s="19">
        <f>SUM(G14:G16)</f>
        <v>7</v>
      </c>
      <c r="H17" s="19">
        <f>SUM(H14:H16)</f>
        <v>10</v>
      </c>
      <c r="I17" s="19">
        <f>SUM(I14:I16)</f>
        <v>89</v>
      </c>
      <c r="J17" s="1"/>
      <c r="K17" s="55">
        <f>PRODUCT((F17+G17)/E17)</f>
        <v>0.17948717948717949</v>
      </c>
      <c r="L17" s="55">
        <f>PRODUCT(H17/E17)</f>
        <v>0.25641025641025639</v>
      </c>
      <c r="M17" s="55">
        <f>PRODUCT(I17/E17)</f>
        <v>2.2820512820512819</v>
      </c>
      <c r="N17" s="31">
        <f>PRODUCT(I17/O17)</f>
        <v>0.47572574401868173</v>
      </c>
      <c r="O17" s="25">
        <f>SUM(O14:O16)</f>
        <v>187.08258091768306</v>
      </c>
      <c r="P17" s="85" t="s">
        <v>50</v>
      </c>
      <c r="Q17" s="86"/>
      <c r="R17" s="86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8"/>
      <c r="AE17" s="87"/>
      <c r="AF17" s="89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60" t="s">
        <v>41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57"/>
      <c r="AI41" s="57"/>
      <c r="AJ41" s="57"/>
      <c r="AK41" s="57"/>
      <c r="AL41" s="57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2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</row>
    <row r="95" spans="16:32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</row>
    <row r="96" spans="16:32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</row>
    <row r="97" spans="16:32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</row>
    <row r="98" spans="16:32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</row>
    <row r="99" spans="16:32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</row>
    <row r="100" spans="16:32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4" customWidth="1"/>
    <col min="2" max="2" width="29.7109375" style="105" customWidth="1"/>
    <col min="3" max="3" width="21.5703125" style="106" customWidth="1"/>
    <col min="4" max="4" width="10.5703125" style="107" customWidth="1"/>
    <col min="5" max="5" width="8" style="107" customWidth="1"/>
    <col min="6" max="6" width="0.7109375" style="37" customWidth="1"/>
    <col min="7" max="11" width="5.28515625" style="106" customWidth="1"/>
    <col min="12" max="12" width="6.42578125" style="106" customWidth="1"/>
    <col min="13" max="16" width="5.28515625" style="106" customWidth="1"/>
    <col min="17" max="21" width="6.7109375" style="140" customWidth="1"/>
    <col min="22" max="22" width="10.85546875" style="106" customWidth="1"/>
    <col min="23" max="23" width="19.7109375" style="107" customWidth="1"/>
    <col min="24" max="24" width="9.7109375" style="106" customWidth="1"/>
    <col min="25" max="30" width="9.140625" style="108"/>
  </cols>
  <sheetData>
    <row r="1" spans="1:30" ht="18.75" x14ac:dyDescent="0.3">
      <c r="A1" s="9"/>
      <c r="B1" s="90" t="s">
        <v>59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37"/>
      <c r="R1" s="137"/>
      <c r="S1" s="137"/>
      <c r="T1" s="137"/>
      <c r="U1" s="137"/>
      <c r="V1" s="91"/>
      <c r="W1" s="92"/>
      <c r="X1" s="65"/>
      <c r="Y1" s="93"/>
      <c r="Z1" s="93"/>
      <c r="AA1" s="93"/>
      <c r="AB1" s="93"/>
      <c r="AC1" s="93"/>
      <c r="AD1" s="93"/>
    </row>
    <row r="2" spans="1:30" x14ac:dyDescent="0.25">
      <c r="A2" s="9"/>
      <c r="B2" s="109" t="s">
        <v>35</v>
      </c>
      <c r="C2" s="110" t="s">
        <v>40</v>
      </c>
      <c r="D2" s="94"/>
      <c r="E2" s="95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95"/>
      <c r="X2" s="74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60</v>
      </c>
      <c r="C3" s="23" t="s">
        <v>61</v>
      </c>
      <c r="D3" s="97" t="s">
        <v>62</v>
      </c>
      <c r="E3" s="98" t="s">
        <v>1</v>
      </c>
      <c r="F3" s="25"/>
      <c r="G3" s="99" t="s">
        <v>63</v>
      </c>
      <c r="H3" s="100" t="s">
        <v>64</v>
      </c>
      <c r="I3" s="100" t="s">
        <v>31</v>
      </c>
      <c r="J3" s="18" t="s">
        <v>65</v>
      </c>
      <c r="K3" s="101" t="s">
        <v>66</v>
      </c>
      <c r="L3" s="101" t="s">
        <v>67</v>
      </c>
      <c r="M3" s="99" t="s">
        <v>68</v>
      </c>
      <c r="N3" s="99" t="s">
        <v>30</v>
      </c>
      <c r="O3" s="100" t="s">
        <v>69</v>
      </c>
      <c r="P3" s="99" t="s">
        <v>64</v>
      </c>
      <c r="Q3" s="139" t="s">
        <v>3</v>
      </c>
      <c r="R3" s="139">
        <v>1</v>
      </c>
      <c r="S3" s="139">
        <v>2</v>
      </c>
      <c r="T3" s="139">
        <v>3</v>
      </c>
      <c r="U3" s="139" t="s">
        <v>70</v>
      </c>
      <c r="V3" s="18" t="s">
        <v>21</v>
      </c>
      <c r="W3" s="17" t="s">
        <v>71</v>
      </c>
      <c r="X3" s="17" t="s">
        <v>72</v>
      </c>
      <c r="Y3" s="93"/>
      <c r="Z3" s="93"/>
      <c r="AA3" s="93"/>
      <c r="AB3" s="93"/>
      <c r="AC3" s="93"/>
      <c r="AD3" s="93"/>
    </row>
    <row r="4" spans="1:30" x14ac:dyDescent="0.25">
      <c r="A4" s="9"/>
      <c r="B4" s="115" t="s">
        <v>73</v>
      </c>
      <c r="C4" s="116" t="s">
        <v>83</v>
      </c>
      <c r="D4" s="111" t="s">
        <v>74</v>
      </c>
      <c r="E4" s="112" t="s">
        <v>37</v>
      </c>
      <c r="F4" s="117"/>
      <c r="G4" s="113">
        <v>1</v>
      </c>
      <c r="H4" s="113"/>
      <c r="I4" s="113"/>
      <c r="J4" s="113" t="s">
        <v>75</v>
      </c>
      <c r="K4" s="118">
        <v>8</v>
      </c>
      <c r="L4" s="113"/>
      <c r="M4" s="113">
        <v>1</v>
      </c>
      <c r="N4" s="113"/>
      <c r="O4" s="119"/>
      <c r="P4" s="119">
        <v>1</v>
      </c>
      <c r="Q4" s="120" t="s">
        <v>84</v>
      </c>
      <c r="R4" s="120"/>
      <c r="S4" s="120" t="s">
        <v>85</v>
      </c>
      <c r="T4" s="120" t="s">
        <v>86</v>
      </c>
      <c r="U4" s="120" t="s">
        <v>87</v>
      </c>
      <c r="V4" s="121">
        <v>0.25</v>
      </c>
      <c r="W4" s="114" t="s">
        <v>76</v>
      </c>
      <c r="X4" s="122" t="s">
        <v>77</v>
      </c>
      <c r="Y4" s="93"/>
      <c r="Z4" s="93"/>
      <c r="AA4" s="93"/>
      <c r="AB4" s="93"/>
      <c r="AC4" s="93"/>
      <c r="AD4" s="93"/>
    </row>
    <row r="5" spans="1:30" x14ac:dyDescent="0.25">
      <c r="A5" s="24"/>
      <c r="B5" s="115" t="s">
        <v>78</v>
      </c>
      <c r="C5" s="116" t="s">
        <v>88</v>
      </c>
      <c r="D5" s="111" t="s">
        <v>74</v>
      </c>
      <c r="E5" s="112" t="s">
        <v>37</v>
      </c>
      <c r="F5" s="117"/>
      <c r="G5" s="113"/>
      <c r="H5" s="113"/>
      <c r="I5" s="113">
        <v>1</v>
      </c>
      <c r="J5" s="113" t="s">
        <v>79</v>
      </c>
      <c r="K5" s="123">
        <v>3</v>
      </c>
      <c r="L5" s="113" t="s">
        <v>80</v>
      </c>
      <c r="M5" s="113">
        <v>1</v>
      </c>
      <c r="N5" s="113"/>
      <c r="O5" s="119"/>
      <c r="P5" s="119">
        <v>1</v>
      </c>
      <c r="Q5" s="120" t="s">
        <v>89</v>
      </c>
      <c r="R5" s="120" t="s">
        <v>86</v>
      </c>
      <c r="S5" s="120" t="s">
        <v>90</v>
      </c>
      <c r="T5" s="120" t="s">
        <v>85</v>
      </c>
      <c r="U5" s="120"/>
      <c r="V5" s="121">
        <v>0.66700000000000004</v>
      </c>
      <c r="W5" s="114" t="s">
        <v>81</v>
      </c>
      <c r="X5" s="122" t="s">
        <v>82</v>
      </c>
      <c r="Y5" s="93"/>
      <c r="Z5" s="93"/>
      <c r="AA5" s="93"/>
      <c r="AB5" s="93"/>
      <c r="AC5" s="93"/>
      <c r="AD5" s="93"/>
    </row>
    <row r="6" spans="1:30" x14ac:dyDescent="0.25">
      <c r="A6" s="24"/>
      <c r="B6" s="23" t="s">
        <v>9</v>
      </c>
      <c r="C6" s="18"/>
      <c r="D6" s="17"/>
      <c r="E6" s="124"/>
      <c r="F6" s="125"/>
      <c r="G6" s="19">
        <v>1</v>
      </c>
      <c r="H6" s="19"/>
      <c r="I6" s="19">
        <v>1</v>
      </c>
      <c r="J6" s="18"/>
      <c r="K6" s="18"/>
      <c r="L6" s="18"/>
      <c r="M6" s="19">
        <v>2</v>
      </c>
      <c r="N6" s="19"/>
      <c r="O6" s="19"/>
      <c r="P6" s="19">
        <v>2</v>
      </c>
      <c r="Q6" s="126" t="s">
        <v>93</v>
      </c>
      <c r="R6" s="126" t="s">
        <v>86</v>
      </c>
      <c r="S6" s="126" t="s">
        <v>92</v>
      </c>
      <c r="T6" s="126" t="s">
        <v>91</v>
      </c>
      <c r="U6" s="126" t="s">
        <v>87</v>
      </c>
      <c r="V6" s="31">
        <v>0.5</v>
      </c>
      <c r="W6" s="127"/>
      <c r="X6" s="126"/>
      <c r="Y6" s="93"/>
      <c r="Z6" s="93"/>
      <c r="AA6" s="93"/>
      <c r="AB6" s="93"/>
      <c r="AC6" s="93"/>
      <c r="AD6" s="93"/>
    </row>
    <row r="7" spans="1:30" x14ac:dyDescent="0.25">
      <c r="A7" s="24"/>
      <c r="B7" s="128"/>
      <c r="C7" s="129"/>
      <c r="D7" s="130"/>
      <c r="E7" s="131"/>
      <c r="F7" s="132"/>
      <c r="G7" s="129"/>
      <c r="H7" s="129"/>
      <c r="I7" s="129"/>
      <c r="J7" s="133"/>
      <c r="K7" s="133"/>
      <c r="L7" s="133"/>
      <c r="M7" s="129"/>
      <c r="N7" s="129"/>
      <c r="O7" s="129"/>
      <c r="P7" s="129"/>
      <c r="Q7" s="134"/>
      <c r="R7" s="134"/>
      <c r="S7" s="134"/>
      <c r="T7" s="134"/>
      <c r="U7" s="134"/>
      <c r="V7" s="129"/>
      <c r="W7" s="130"/>
      <c r="X7" s="135"/>
      <c r="Y7" s="93"/>
      <c r="Z7" s="93"/>
      <c r="AA7" s="93"/>
      <c r="AB7" s="93"/>
      <c r="AC7" s="93"/>
      <c r="AD7" s="93"/>
    </row>
    <row r="8" spans="1:30" x14ac:dyDescent="0.25">
      <c r="A8" s="24"/>
      <c r="B8" s="102"/>
      <c r="C8" s="1"/>
      <c r="D8" s="102"/>
      <c r="E8" s="103"/>
      <c r="G8" s="1"/>
      <c r="H8" s="38"/>
      <c r="I8" s="1"/>
      <c r="J8" s="25"/>
      <c r="K8" s="25"/>
      <c r="L8" s="25"/>
      <c r="M8" s="1"/>
      <c r="N8" s="1"/>
      <c r="O8" s="1"/>
      <c r="P8" s="1"/>
      <c r="Q8" s="136"/>
      <c r="R8" s="136"/>
      <c r="S8" s="136"/>
      <c r="T8" s="136"/>
      <c r="U8" s="136"/>
      <c r="V8" s="1"/>
      <c r="W8" s="102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2"/>
      <c r="C9" s="1"/>
      <c r="D9" s="102"/>
      <c r="E9" s="103"/>
      <c r="G9" s="1"/>
      <c r="H9" s="38"/>
      <c r="I9" s="1"/>
      <c r="J9" s="25"/>
      <c r="K9" s="25"/>
      <c r="L9" s="25"/>
      <c r="M9" s="1"/>
      <c r="N9" s="1"/>
      <c r="O9" s="1"/>
      <c r="P9" s="1"/>
      <c r="Q9" s="136"/>
      <c r="R9" s="136"/>
      <c r="S9" s="136"/>
      <c r="T9" s="136"/>
      <c r="U9" s="136"/>
      <c r="V9" s="1"/>
      <c r="W9" s="102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2"/>
      <c r="C10" s="1"/>
      <c r="D10" s="102"/>
      <c r="E10" s="10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36"/>
      <c r="R10" s="136"/>
      <c r="S10" s="136"/>
      <c r="T10" s="136"/>
      <c r="U10" s="136"/>
      <c r="V10" s="1"/>
      <c r="W10" s="102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2"/>
      <c r="C11" s="1"/>
      <c r="D11" s="102"/>
      <c r="E11" s="10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36"/>
      <c r="R11" s="136"/>
      <c r="S11" s="136"/>
      <c r="T11" s="136"/>
      <c r="U11" s="136"/>
      <c r="V11" s="1"/>
      <c r="W11" s="102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2"/>
      <c r="C12" s="1"/>
      <c r="D12" s="102"/>
      <c r="E12" s="10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36"/>
      <c r="R12" s="136"/>
      <c r="S12" s="136"/>
      <c r="T12" s="136"/>
      <c r="U12" s="136"/>
      <c r="V12" s="1"/>
      <c r="W12" s="102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2"/>
      <c r="C13" s="1"/>
      <c r="D13" s="102"/>
      <c r="E13" s="10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36"/>
      <c r="R13" s="136"/>
      <c r="S13" s="136"/>
      <c r="T13" s="136"/>
      <c r="U13" s="136"/>
      <c r="V13" s="1"/>
      <c r="W13" s="102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2"/>
      <c r="C14" s="1"/>
      <c r="D14" s="102"/>
      <c r="E14" s="10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36"/>
      <c r="R14" s="136"/>
      <c r="S14" s="136"/>
      <c r="T14" s="136"/>
      <c r="U14" s="136"/>
      <c r="V14" s="1"/>
      <c r="W14" s="102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2"/>
      <c r="C15" s="1"/>
      <c r="D15" s="102"/>
      <c r="E15" s="10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36"/>
      <c r="R15" s="136"/>
      <c r="S15" s="136"/>
      <c r="T15" s="136"/>
      <c r="U15" s="136"/>
      <c r="V15" s="1"/>
      <c r="W15" s="102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2"/>
      <c r="C16" s="1"/>
      <c r="D16" s="102"/>
      <c r="E16" s="10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36"/>
      <c r="R16" s="136"/>
      <c r="S16" s="136"/>
      <c r="T16" s="136"/>
      <c r="U16" s="136"/>
      <c r="V16" s="1"/>
      <c r="W16" s="102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2"/>
      <c r="C17" s="1"/>
      <c r="D17" s="102"/>
      <c r="E17" s="10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36"/>
      <c r="R17" s="136"/>
      <c r="S17" s="136"/>
      <c r="T17" s="136"/>
      <c r="U17" s="136"/>
      <c r="V17" s="1"/>
      <c r="W17" s="102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2"/>
      <c r="C18" s="1"/>
      <c r="D18" s="102"/>
      <c r="E18" s="10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36"/>
      <c r="R18" s="136"/>
      <c r="S18" s="136"/>
      <c r="T18" s="136"/>
      <c r="U18" s="136"/>
      <c r="V18" s="1"/>
      <c r="W18" s="102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2"/>
      <c r="C19" s="1"/>
      <c r="D19" s="102"/>
      <c r="E19" s="10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36"/>
      <c r="R19" s="136"/>
      <c r="S19" s="136"/>
      <c r="T19" s="136"/>
      <c r="U19" s="136"/>
      <c r="V19" s="1"/>
      <c r="W19" s="102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2"/>
      <c r="C20" s="1"/>
      <c r="D20" s="102"/>
      <c r="E20" s="10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36"/>
      <c r="R20" s="136"/>
      <c r="S20" s="136"/>
      <c r="T20" s="136"/>
      <c r="U20" s="136"/>
      <c r="V20" s="1"/>
      <c r="W20" s="102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2"/>
      <c r="C21" s="1"/>
      <c r="D21" s="102"/>
      <c r="E21" s="10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36"/>
      <c r="R21" s="136"/>
      <c r="S21" s="136"/>
      <c r="T21" s="136"/>
      <c r="U21" s="136"/>
      <c r="V21" s="1"/>
      <c r="W21" s="102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2"/>
      <c r="C22" s="1"/>
      <c r="D22" s="102"/>
      <c r="E22" s="10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36"/>
      <c r="R22" s="136"/>
      <c r="S22" s="136"/>
      <c r="T22" s="136"/>
      <c r="U22" s="136"/>
      <c r="V22" s="1"/>
      <c r="W22" s="102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2"/>
      <c r="C23" s="1"/>
      <c r="D23" s="102"/>
      <c r="E23" s="10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36"/>
      <c r="R23" s="136"/>
      <c r="S23" s="136"/>
      <c r="T23" s="136"/>
      <c r="U23" s="136"/>
      <c r="V23" s="1"/>
      <c r="W23" s="102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2"/>
      <c r="C24" s="1"/>
      <c r="D24" s="102"/>
      <c r="E24" s="10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36"/>
      <c r="R24" s="136"/>
      <c r="S24" s="136"/>
      <c r="T24" s="136"/>
      <c r="U24" s="136"/>
      <c r="V24" s="1"/>
      <c r="W24" s="102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2"/>
      <c r="C25" s="1"/>
      <c r="D25" s="102"/>
      <c r="E25" s="10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36"/>
      <c r="R25" s="136"/>
      <c r="S25" s="136"/>
      <c r="T25" s="136"/>
      <c r="U25" s="136"/>
      <c r="V25" s="1"/>
      <c r="W25" s="102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2"/>
      <c r="C26" s="1"/>
      <c r="D26" s="102"/>
      <c r="E26" s="10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36"/>
      <c r="R26" s="136"/>
      <c r="S26" s="136"/>
      <c r="T26" s="136"/>
      <c r="U26" s="136"/>
      <c r="V26" s="1"/>
      <c r="W26" s="102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2"/>
      <c r="C27" s="1"/>
      <c r="D27" s="102"/>
      <c r="E27" s="10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36"/>
      <c r="R27" s="136"/>
      <c r="S27" s="136"/>
      <c r="T27" s="136"/>
      <c r="U27" s="136"/>
      <c r="V27" s="1"/>
      <c r="W27" s="102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2"/>
      <c r="C28" s="1"/>
      <c r="D28" s="102"/>
      <c r="E28" s="10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36"/>
      <c r="R28" s="136"/>
      <c r="S28" s="136"/>
      <c r="T28" s="136"/>
      <c r="U28" s="136"/>
      <c r="V28" s="1"/>
      <c r="W28" s="102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2"/>
      <c r="C29" s="1"/>
      <c r="D29" s="102"/>
      <c r="E29" s="10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36"/>
      <c r="R29" s="136"/>
      <c r="S29" s="136"/>
      <c r="T29" s="136"/>
      <c r="U29" s="136"/>
      <c r="V29" s="1"/>
      <c r="W29" s="102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2"/>
      <c r="C30" s="1"/>
      <c r="D30" s="102"/>
      <c r="E30" s="10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36"/>
      <c r="R30" s="136"/>
      <c r="S30" s="136"/>
      <c r="T30" s="136"/>
      <c r="U30" s="136"/>
      <c r="V30" s="1"/>
      <c r="W30" s="102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2"/>
      <c r="C31" s="1"/>
      <c r="D31" s="102"/>
      <c r="E31" s="10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36"/>
      <c r="R31" s="136"/>
      <c r="S31" s="136"/>
      <c r="T31" s="136"/>
      <c r="U31" s="136"/>
      <c r="V31" s="1"/>
      <c r="W31" s="102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2"/>
      <c r="C32" s="1"/>
      <c r="D32" s="102"/>
      <c r="E32" s="10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36"/>
      <c r="R32" s="136"/>
      <c r="S32" s="136"/>
      <c r="T32" s="136"/>
      <c r="U32" s="136"/>
      <c r="V32" s="1"/>
      <c r="W32" s="102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2"/>
      <c r="C33" s="1"/>
      <c r="D33" s="102"/>
      <c r="E33" s="10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36"/>
      <c r="R33" s="136"/>
      <c r="S33" s="136"/>
      <c r="T33" s="136"/>
      <c r="U33" s="136"/>
      <c r="V33" s="1"/>
      <c r="W33" s="102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2"/>
      <c r="C34" s="1"/>
      <c r="D34" s="102"/>
      <c r="E34" s="10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36"/>
      <c r="R34" s="136"/>
      <c r="S34" s="136"/>
      <c r="T34" s="136"/>
      <c r="U34" s="136"/>
      <c r="V34" s="1"/>
      <c r="W34" s="102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2019-01-30T15:33:01Z</dcterms:modified>
</cp:coreProperties>
</file>