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K11" i="2" l="1"/>
  <c r="F11" i="2"/>
  <c r="N9" i="2"/>
  <c r="L9" i="2"/>
  <c r="H11" i="2"/>
  <c r="M11" i="2" s="1"/>
  <c r="M9" i="2"/>
  <c r="O9" i="2"/>
  <c r="I11" i="2"/>
  <c r="N10" i="1"/>
  <c r="AB6" i="1"/>
  <c r="AA6" i="1"/>
  <c r="Z6" i="1"/>
  <c r="Y6" i="1"/>
  <c r="X6" i="1"/>
  <c r="W6" i="1"/>
  <c r="M6" i="1"/>
  <c r="L6" i="1"/>
  <c r="K6" i="1"/>
  <c r="J6" i="1"/>
  <c r="I6" i="1"/>
  <c r="D7" i="1" s="1"/>
  <c r="H6" i="1"/>
  <c r="H10" i="1" s="1"/>
  <c r="G6" i="1"/>
  <c r="G10" i="1" s="1"/>
  <c r="G13" i="1" s="1"/>
  <c r="F6" i="1"/>
  <c r="F10" i="1" s="1"/>
  <c r="E6" i="1"/>
  <c r="E10" i="1" s="1"/>
  <c r="E13" i="1" s="1"/>
  <c r="N11" i="2" l="1"/>
  <c r="L11" i="2"/>
  <c r="F13" i="1"/>
  <c r="K13" i="1" s="1"/>
  <c r="K10" i="1"/>
  <c r="H13" i="1"/>
  <c r="L13" i="1" s="1"/>
  <c r="L10" i="1"/>
  <c r="I10" i="1"/>
  <c r="I13" i="1" l="1"/>
  <c r="M13" i="1" s="1"/>
  <c r="M10" i="1"/>
</calcChain>
</file>

<file path=xl/sharedStrings.xml><?xml version="1.0" encoding="utf-8"?>
<sst xmlns="http://schemas.openxmlformats.org/spreadsheetml/2006/main" count="143" uniqueCount="60">
  <si>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</si>
  <si>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</si>
  <si>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</si>
  <si>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</si>
  <si>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</si>
  <si>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</si>
  <si>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</si>
  <si>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</si>
  <si>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</si>
  <si>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</si>
  <si>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</si>
  <si>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</si>
  <si>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</si>
  <si>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</si>
  <si>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</si>
  <si>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</si>
  <si>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</si>
  <si>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</si>
  <si>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</si>
  <si>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</si>
  <si>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</si>
  <si>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</si>
  <si>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</si>
  <si>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</si>
  <si>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</si>
  <si>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</si>
  <si>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</si>
  <si>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</si>
  <si>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</si>
  <si>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</si>
  <si>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</si>
  <si>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</si>
  <si>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</si>
  <si>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Jari Saarijärvi</t>
  </si>
  <si>
    <t>5.</t>
  </si>
  <si>
    <t>HoNsU</t>
  </si>
  <si>
    <t>05.06. 1983  ViVe - HoNsU  2-7</t>
  </si>
  <si>
    <t xml:space="preserve">  28 v   1 kk   4 pv</t>
  </si>
  <si>
    <t>Seurat</t>
  </si>
  <si>
    <t>HoNsU = Hongikon Nuorisoseuran Urheilijat  (1948)</t>
  </si>
  <si>
    <t>1.</t>
  </si>
  <si>
    <t>ykkössarja</t>
  </si>
  <si>
    <t>1.4.1955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</si>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</sst>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7" borderId="11" xfId="0" applyFont="1" applyFill="1" applyBorder="1"/>
    <xf numFmtId="0" fontId="2" fillId="7" borderId="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2" fillId="7" borderId="9" xfId="0" applyFont="1" applyFill="1" applyBorder="1"/>
    <xf numFmtId="0" fontId="4" fillId="7" borderId="9" xfId="0" applyFont="1" applyFill="1" applyBorder="1"/>
    <xf numFmtId="0" fontId="4" fillId="7" borderId="9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7" borderId="6" xfId="0" applyFont="1" applyFill="1" applyBorder="1"/>
    <xf numFmtId="0" fontId="4" fillId="7" borderId="12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right"/>
    </xf>
    <xf numFmtId="0" fontId="4" fillId="7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center"/>
    </xf>
    <xf numFmtId="0" fontId="4" fillId="7" borderId="12" xfId="0" applyFont="1" applyFill="1" applyBorder="1"/>
    <xf numFmtId="0" fontId="4" fillId="7" borderId="5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center"/>
    </xf>
    <xf numFmtId="0" fontId="4" fillId="7" borderId="5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/>
    <xf numFmtId="0" fontId="4" fillId="2" borderId="0" xfId="0" applyFont="1" applyFill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5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5703125" style="77" customWidth="1"/>
    <col min="5" max="7" width="5.7109375" style="76" customWidth="1"/>
    <col min="8" max="8" width="5.5703125" style="76" customWidth="1"/>
    <col min="9" max="9" width="5.425781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38" customWidth="1"/>
    <col min="16" max="20" width="5.7109375" style="76" customWidth="1"/>
    <col min="21" max="21" width="8.7109375" style="76" customWidth="1"/>
    <col min="22" max="22" width="0.5703125" style="38" customWidth="1"/>
    <col min="23" max="27" width="5.7109375" style="76" customWidth="1"/>
    <col min="28" max="28" width="8.7109375" style="76" customWidth="1"/>
    <col min="29" max="29" width="0.5703125" style="38" customWidth="1"/>
    <col min="30" max="35" width="5.7109375" style="76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42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1"/>
      <c r="W2" s="22" t="s">
        <v>15</v>
      </c>
      <c r="X2" s="14"/>
      <c r="Y2" s="14"/>
      <c r="Z2" s="14"/>
      <c r="AA2" s="14"/>
      <c r="AB2" s="15"/>
      <c r="AC2" s="81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1982</v>
      </c>
      <c r="C4" s="25" t="s">
        <v>40</v>
      </c>
      <c r="D4" s="26" t="s">
        <v>35</v>
      </c>
      <c r="E4" s="25"/>
      <c r="F4" s="27" t="s">
        <v>41</v>
      </c>
      <c r="G4" s="28"/>
      <c r="H4" s="29"/>
      <c r="I4" s="25"/>
      <c r="J4" s="25"/>
      <c r="K4" s="25"/>
      <c r="L4" s="25"/>
      <c r="M4" s="25"/>
      <c r="N4" s="30"/>
      <c r="O4" s="24"/>
      <c r="P4" s="31"/>
      <c r="Q4" s="31"/>
      <c r="R4" s="31"/>
      <c r="S4" s="31"/>
      <c r="T4" s="31"/>
      <c r="U4" s="32"/>
      <c r="V4" s="24"/>
      <c r="W4" s="39"/>
      <c r="X4" s="39"/>
      <c r="Y4" s="33"/>
      <c r="Z4" s="39"/>
      <c r="AA4" s="33"/>
      <c r="AB4" s="83"/>
      <c r="AC4" s="24"/>
      <c r="AD4" s="31"/>
      <c r="AE4" s="34"/>
      <c r="AF4" s="84"/>
      <c r="AG4" s="32"/>
      <c r="AH4" s="35"/>
      <c r="AI4" s="31"/>
      <c r="AJ4" s="9"/>
    </row>
    <row r="5" spans="1:37" s="23" customFormat="1" ht="15" customHeight="1" x14ac:dyDescent="0.2">
      <c r="A5" s="9"/>
      <c r="B5" s="31">
        <v>1983</v>
      </c>
      <c r="C5" s="31" t="s">
        <v>34</v>
      </c>
      <c r="D5" s="36" t="s">
        <v>35</v>
      </c>
      <c r="E5" s="31">
        <v>5</v>
      </c>
      <c r="F5" s="31">
        <v>0</v>
      </c>
      <c r="G5" s="31">
        <v>4</v>
      </c>
      <c r="H5" s="31">
        <v>0</v>
      </c>
      <c r="I5" s="31">
        <v>16</v>
      </c>
      <c r="J5" s="31">
        <v>3</v>
      </c>
      <c r="K5" s="31">
        <v>4</v>
      </c>
      <c r="L5" s="31">
        <v>5</v>
      </c>
      <c r="M5" s="31">
        <v>4</v>
      </c>
      <c r="N5" s="37">
        <v>0.47099999999999997</v>
      </c>
      <c r="O5" s="24"/>
      <c r="P5" s="31"/>
      <c r="Q5" s="31"/>
      <c r="R5" s="31"/>
      <c r="S5" s="31"/>
      <c r="T5" s="31"/>
      <c r="U5" s="32"/>
      <c r="V5" s="24"/>
      <c r="W5" s="39"/>
      <c r="X5" s="39"/>
      <c r="Y5" s="33"/>
      <c r="Z5" s="39"/>
      <c r="AA5" s="33"/>
      <c r="AB5" s="83"/>
      <c r="AC5" s="24"/>
      <c r="AD5" s="31"/>
      <c r="AE5" s="34"/>
      <c r="AF5" s="84"/>
      <c r="AG5" s="32"/>
      <c r="AH5" s="35"/>
      <c r="AI5" s="31"/>
      <c r="AJ5" s="9"/>
    </row>
    <row r="6" spans="1:37" s="23" customFormat="1" ht="15" customHeight="1" x14ac:dyDescent="0.2">
      <c r="A6" s="9"/>
      <c r="B6" s="16" t="s">
        <v>7</v>
      </c>
      <c r="C6" s="17"/>
      <c r="D6" s="15"/>
      <c r="E6" s="18">
        <f t="shared" ref="E6:M6" si="0">SUM(E4:E5)</f>
        <v>5</v>
      </c>
      <c r="F6" s="18">
        <f t="shared" si="0"/>
        <v>0</v>
      </c>
      <c r="G6" s="18">
        <f t="shared" si="0"/>
        <v>4</v>
      </c>
      <c r="H6" s="18">
        <f t="shared" si="0"/>
        <v>0</v>
      </c>
      <c r="I6" s="18">
        <f t="shared" si="0"/>
        <v>16</v>
      </c>
      <c r="J6" s="18">
        <f t="shared" si="0"/>
        <v>3</v>
      </c>
      <c r="K6" s="18">
        <f t="shared" si="0"/>
        <v>4</v>
      </c>
      <c r="L6" s="18">
        <f t="shared" si="0"/>
        <v>5</v>
      </c>
      <c r="M6" s="18">
        <f t="shared" si="0"/>
        <v>4</v>
      </c>
      <c r="N6" s="40">
        <v>0.47099999999999997</v>
      </c>
      <c r="O6" s="43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40">
        <v>0</v>
      </c>
      <c r="V6" s="24"/>
      <c r="W6" s="18">
        <f>PRODUCT(E12)</f>
        <v>0</v>
      </c>
      <c r="X6" s="18">
        <f t="shared" ref="X6:AA6" si="1">PRODUCT(F12)</f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40">
        <f>PRODUCT(N12)</f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7" s="23" customFormat="1" ht="15" customHeight="1" x14ac:dyDescent="0.25">
      <c r="A7" s="9"/>
      <c r="B7" s="41" t="s">
        <v>2</v>
      </c>
      <c r="C7" s="35"/>
      <c r="D7" s="42">
        <f>SUM(F6:H6)+((I6-F6-G6)/3)+(E6/3)+(Z6*25)+(AA6*25)+(AB6*10)+(AC6*25)+(AD6*20)+(AE6*15)</f>
        <v>9.6666666666666661</v>
      </c>
      <c r="E7" s="43"/>
      <c r="F7" s="43"/>
      <c r="G7" s="43"/>
      <c r="H7" s="43"/>
      <c r="I7" s="43"/>
      <c r="J7" s="43"/>
      <c r="K7" s="43"/>
      <c r="L7" s="43"/>
      <c r="M7" s="43"/>
      <c r="N7" s="44"/>
      <c r="O7" s="38"/>
      <c r="P7" s="43"/>
      <c r="Q7" s="46"/>
      <c r="R7" s="43"/>
      <c r="S7" s="43"/>
      <c r="T7" s="43"/>
      <c r="U7" s="43"/>
      <c r="V7" s="38"/>
      <c r="W7" s="43"/>
      <c r="X7" s="43"/>
      <c r="Y7" s="43"/>
      <c r="Z7" s="43"/>
      <c r="AA7" s="43"/>
      <c r="AB7" s="43"/>
      <c r="AC7" s="38"/>
      <c r="AD7" s="43"/>
      <c r="AE7" s="43"/>
      <c r="AF7" s="43"/>
      <c r="AG7" s="43"/>
      <c r="AH7" s="43"/>
      <c r="AI7" s="43"/>
      <c r="AJ7" s="9"/>
    </row>
    <row r="8" spans="1:37" ht="15" customHeight="1" x14ac:dyDescent="0.25">
      <c r="A8" s="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  <c r="O8" s="24"/>
      <c r="P8" s="43"/>
      <c r="Q8" s="46"/>
      <c r="R8" s="43"/>
      <c r="S8" s="43"/>
      <c r="T8" s="43"/>
      <c r="U8" s="43"/>
      <c r="W8" s="43"/>
      <c r="X8" s="43"/>
      <c r="Y8" s="43"/>
      <c r="Z8" s="43"/>
      <c r="AA8" s="43"/>
      <c r="AB8" s="43"/>
      <c r="AD8" s="43"/>
      <c r="AE8" s="43"/>
      <c r="AF8" s="43"/>
      <c r="AG8" s="43"/>
      <c r="AH8" s="43"/>
      <c r="AI8" s="43"/>
      <c r="AJ8" s="9"/>
      <c r="AK8" s="43"/>
    </row>
    <row r="9" spans="1:37" ht="15" customHeight="1" x14ac:dyDescent="0.25">
      <c r="A9" s="9"/>
      <c r="B9" s="22" t="s">
        <v>44</v>
      </c>
      <c r="C9" s="47"/>
      <c r="D9" s="47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43"/>
      <c r="K9" s="18" t="s">
        <v>25</v>
      </c>
      <c r="L9" s="18" t="s">
        <v>26</v>
      </c>
      <c r="M9" s="18" t="s">
        <v>27</v>
      </c>
      <c r="N9" s="18" t="s">
        <v>21</v>
      </c>
      <c r="O9" s="24">
        <v>34.042553191489361</v>
      </c>
      <c r="P9" s="48" t="s">
        <v>28</v>
      </c>
      <c r="Q9" s="12"/>
      <c r="R9" s="12"/>
      <c r="S9" s="12"/>
      <c r="T9" s="49"/>
      <c r="U9" s="49"/>
      <c r="V9" s="49"/>
      <c r="W9" s="49"/>
      <c r="X9" s="49"/>
      <c r="Y9" s="49"/>
      <c r="Z9" s="12"/>
      <c r="AA9" s="12"/>
      <c r="AB9" s="12"/>
      <c r="AC9" s="12"/>
      <c r="AD9" s="12"/>
      <c r="AE9" s="12"/>
      <c r="AF9" s="12"/>
      <c r="AG9" s="12"/>
      <c r="AH9" s="12"/>
      <c r="AI9" s="50"/>
      <c r="AJ9" s="9"/>
      <c r="AK9" s="43"/>
    </row>
    <row r="10" spans="1:37" ht="15" customHeight="1" x14ac:dyDescent="0.2">
      <c r="A10" s="9"/>
      <c r="B10" s="48" t="s">
        <v>12</v>
      </c>
      <c r="C10" s="12"/>
      <c r="D10" s="50"/>
      <c r="E10" s="31">
        <f>PRODUCT(E6)</f>
        <v>5</v>
      </c>
      <c r="F10" s="31">
        <f>PRODUCT(F6)</f>
        <v>0</v>
      </c>
      <c r="G10" s="31">
        <f>PRODUCT(G6)</f>
        <v>4</v>
      </c>
      <c r="H10" s="31">
        <f>PRODUCT(H6)</f>
        <v>0</v>
      </c>
      <c r="I10" s="31">
        <f>PRODUCT(I6)</f>
        <v>16</v>
      </c>
      <c r="J10" s="43"/>
      <c r="K10" s="51">
        <f>PRODUCT((F10+G10)/E10)</f>
        <v>0.8</v>
      </c>
      <c r="L10" s="51">
        <f>PRODUCT(H10/E10)</f>
        <v>0</v>
      </c>
      <c r="M10" s="51">
        <f>PRODUCT(I10/E10)</f>
        <v>3.2</v>
      </c>
      <c r="N10" s="37">
        <f>PRODUCT(N6)</f>
        <v>0.47099999999999997</v>
      </c>
      <c r="O10" s="24"/>
      <c r="P10" s="52" t="s">
        <v>9</v>
      </c>
      <c r="Q10" s="53"/>
      <c r="R10" s="54" t="s">
        <v>36</v>
      </c>
      <c r="S10" s="85"/>
      <c r="T10" s="85"/>
      <c r="U10" s="85"/>
      <c r="V10" s="85"/>
      <c r="W10" s="85"/>
      <c r="X10" s="85"/>
      <c r="Y10" s="55" t="s">
        <v>11</v>
      </c>
      <c r="Z10" s="85"/>
      <c r="AA10" s="86" t="s">
        <v>37</v>
      </c>
      <c r="AB10" s="85"/>
      <c r="AC10" s="87"/>
      <c r="AD10" s="88"/>
      <c r="AE10" s="88"/>
      <c r="AF10" s="88"/>
      <c r="AG10" s="89"/>
      <c r="AH10" s="85"/>
      <c r="AI10" s="90"/>
      <c r="AJ10" s="9"/>
      <c r="AK10" s="43"/>
    </row>
    <row r="11" spans="1:37" ht="15" customHeight="1" x14ac:dyDescent="0.2">
      <c r="A11" s="9"/>
      <c r="B11" s="56" t="s">
        <v>14</v>
      </c>
      <c r="C11" s="57"/>
      <c r="D11" s="58"/>
      <c r="E11" s="31"/>
      <c r="F11" s="31"/>
      <c r="G11" s="31"/>
      <c r="H11" s="31"/>
      <c r="I11" s="31"/>
      <c r="J11" s="43"/>
      <c r="K11" s="51"/>
      <c r="L11" s="51"/>
      <c r="M11" s="51"/>
      <c r="N11" s="37"/>
      <c r="O11" s="24"/>
      <c r="P11" s="59" t="s">
        <v>47</v>
      </c>
      <c r="Q11" s="60"/>
      <c r="R11" s="54" t="s">
        <v>36</v>
      </c>
      <c r="S11" s="54"/>
      <c r="T11" s="54"/>
      <c r="U11" s="54"/>
      <c r="V11" s="54"/>
      <c r="W11" s="54"/>
      <c r="X11" s="54"/>
      <c r="Y11" s="55" t="s">
        <v>11</v>
      </c>
      <c r="Z11" s="54"/>
      <c r="AA11" s="91" t="s">
        <v>37</v>
      </c>
      <c r="AB11" s="54"/>
      <c r="AC11" s="55"/>
      <c r="AD11" s="92"/>
      <c r="AE11" s="92"/>
      <c r="AF11" s="92"/>
      <c r="AG11" s="93"/>
      <c r="AH11" s="55"/>
      <c r="AI11" s="94"/>
      <c r="AJ11" s="9"/>
      <c r="AK11" s="43"/>
    </row>
    <row r="12" spans="1:37" ht="15" customHeight="1" x14ac:dyDescent="0.2">
      <c r="A12" s="9"/>
      <c r="B12" s="61" t="s">
        <v>15</v>
      </c>
      <c r="C12" s="62"/>
      <c r="D12" s="63"/>
      <c r="E12" s="39"/>
      <c r="F12" s="39"/>
      <c r="G12" s="39"/>
      <c r="H12" s="39"/>
      <c r="I12" s="39"/>
      <c r="J12" s="43"/>
      <c r="K12" s="64"/>
      <c r="L12" s="64"/>
      <c r="M12" s="64"/>
      <c r="N12" s="65"/>
      <c r="O12" s="24">
        <v>34.042553191489361</v>
      </c>
      <c r="P12" s="59" t="s">
        <v>48</v>
      </c>
      <c r="Q12" s="60"/>
      <c r="R12" s="54"/>
      <c r="S12" s="54"/>
      <c r="T12" s="54"/>
      <c r="U12" s="54"/>
      <c r="V12" s="54"/>
      <c r="W12" s="54"/>
      <c r="X12" s="54"/>
      <c r="Y12" s="55"/>
      <c r="Z12" s="54"/>
      <c r="AA12" s="92"/>
      <c r="AB12" s="54"/>
      <c r="AC12" s="55"/>
      <c r="AD12" s="92"/>
      <c r="AE12" s="92"/>
      <c r="AF12" s="92"/>
      <c r="AG12" s="93"/>
      <c r="AH12" s="55"/>
      <c r="AI12" s="94"/>
      <c r="AJ12" s="9"/>
      <c r="AK12" s="43"/>
    </row>
    <row r="13" spans="1:37" ht="15" customHeight="1" x14ac:dyDescent="0.2">
      <c r="A13" s="9"/>
      <c r="B13" s="66" t="s">
        <v>24</v>
      </c>
      <c r="C13" s="67"/>
      <c r="D13" s="68"/>
      <c r="E13" s="18">
        <f>SUM(E10:E12)</f>
        <v>5</v>
      </c>
      <c r="F13" s="18">
        <f>SUM(F10:F12)</f>
        <v>0</v>
      </c>
      <c r="G13" s="18">
        <f>SUM(G10:G12)</f>
        <v>4</v>
      </c>
      <c r="H13" s="18">
        <f>SUM(H10:H12)</f>
        <v>0</v>
      </c>
      <c r="I13" s="18">
        <f>SUM(I10:I12)</f>
        <v>16</v>
      </c>
      <c r="J13" s="43"/>
      <c r="K13" s="69">
        <f>PRODUCT((F13+G13)/E13)</f>
        <v>0.8</v>
      </c>
      <c r="L13" s="69">
        <f>PRODUCT(H13/E13)</f>
        <v>0</v>
      </c>
      <c r="M13" s="69">
        <f>PRODUCT(I13/E13)</f>
        <v>3.2</v>
      </c>
      <c r="N13" s="40">
        <v>0.47099999999999997</v>
      </c>
      <c r="O13" s="24"/>
      <c r="P13" s="70" t="s">
        <v>10</v>
      </c>
      <c r="Q13" s="71"/>
      <c r="R13" s="72"/>
      <c r="S13" s="72"/>
      <c r="T13" s="72"/>
      <c r="U13" s="72"/>
      <c r="V13" s="72"/>
      <c r="W13" s="72"/>
      <c r="X13" s="95"/>
      <c r="Y13" s="73"/>
      <c r="Z13" s="72"/>
      <c r="AA13" s="95"/>
      <c r="AB13" s="95"/>
      <c r="AC13" s="95"/>
      <c r="AD13" s="95"/>
      <c r="AE13" s="95"/>
      <c r="AF13" s="95"/>
      <c r="AG13" s="96"/>
      <c r="AH13" s="73"/>
      <c r="AI13" s="97"/>
      <c r="AJ13" s="9"/>
      <c r="AK13" s="24"/>
    </row>
    <row r="14" spans="1:37" ht="15" customHeight="1" x14ac:dyDescent="0.25">
      <c r="A14" s="9"/>
      <c r="B14" s="45"/>
      <c r="C14" s="45"/>
      <c r="D14" s="45"/>
      <c r="E14" s="45"/>
      <c r="F14" s="45"/>
      <c r="G14" s="45"/>
      <c r="H14" s="45"/>
      <c r="I14" s="45"/>
      <c r="J14" s="43"/>
      <c r="K14" s="45"/>
      <c r="L14" s="45"/>
      <c r="M14" s="45"/>
      <c r="N14" s="44"/>
      <c r="O14" s="24"/>
      <c r="P14" s="43"/>
      <c r="Q14" s="46"/>
      <c r="R14" s="43"/>
      <c r="S14" s="43"/>
      <c r="T14" s="43"/>
      <c r="U14" s="24"/>
      <c r="V14" s="74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9"/>
    </row>
    <row r="15" spans="1:37" ht="15" customHeight="1" x14ac:dyDescent="0.25">
      <c r="A15" s="9"/>
      <c r="B15" s="75" t="s">
        <v>38</v>
      </c>
      <c r="C15" s="43"/>
      <c r="D15" s="75" t="s">
        <v>39</v>
      </c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24"/>
      <c r="P15" s="43"/>
      <c r="Q15" s="46"/>
      <c r="R15" s="43"/>
      <c r="S15" s="43"/>
      <c r="T15" s="43"/>
      <c r="U15" s="24"/>
      <c r="V15" s="74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9"/>
    </row>
    <row r="16" spans="1:37" ht="15" customHeight="1" x14ac:dyDescent="0.2">
      <c r="A16" s="9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6"/>
      <c r="O16" s="24"/>
      <c r="P16" s="43"/>
      <c r="Q16" s="46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9"/>
    </row>
    <row r="17" spans="1:36" ht="15" customHeight="1" x14ac:dyDescent="0.25">
      <c r="A17" s="9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24"/>
      <c r="P17" s="43"/>
      <c r="Q17" s="46"/>
      <c r="R17" s="43"/>
      <c r="S17" s="24"/>
      <c r="T17" s="24"/>
      <c r="U17" s="74"/>
      <c r="V17" s="24"/>
      <c r="W17" s="24"/>
      <c r="X17" s="74"/>
      <c r="Y17" s="43"/>
      <c r="Z17" s="43"/>
      <c r="AA17" s="43"/>
      <c r="AB17" s="43"/>
      <c r="AC17" s="24"/>
      <c r="AD17" s="43"/>
      <c r="AE17" s="43"/>
      <c r="AF17" s="43"/>
      <c r="AG17" s="43"/>
      <c r="AH17" s="43"/>
      <c r="AI17" s="43"/>
      <c r="AJ17" s="9"/>
    </row>
    <row r="18" spans="1:36" ht="15" customHeight="1" x14ac:dyDescent="0.25">
      <c r="A18" s="9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24"/>
      <c r="P18" s="43"/>
      <c r="Q18" s="46"/>
      <c r="R18" s="43"/>
      <c r="S18" s="24"/>
      <c r="T18" s="24"/>
      <c r="U18" s="74"/>
      <c r="V18" s="24"/>
      <c r="W18" s="24"/>
      <c r="X18" s="74"/>
      <c r="Y18" s="7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6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24"/>
      <c r="P19" s="43"/>
      <c r="Q19" s="46"/>
      <c r="R19" s="43"/>
      <c r="S19" s="43"/>
      <c r="T19" s="24"/>
      <c r="U19" s="24"/>
      <c r="V19" s="24"/>
      <c r="W19" s="24"/>
      <c r="X19" s="74"/>
      <c r="Y19" s="7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6"/>
      <c r="O20" s="24"/>
      <c r="P20" s="43"/>
      <c r="Q20" s="46"/>
      <c r="R20" s="43"/>
      <c r="S20" s="43"/>
      <c r="T20" s="24"/>
      <c r="U20" s="24"/>
      <c r="V20" s="24"/>
      <c r="W20" s="24"/>
      <c r="X20" s="74"/>
      <c r="Y20" s="7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43"/>
      <c r="C21" s="1"/>
      <c r="D21" s="1"/>
      <c r="E21" s="43"/>
      <c r="F21" s="43"/>
      <c r="G21" s="43"/>
      <c r="H21" s="43"/>
      <c r="I21" s="43"/>
      <c r="J21" s="43"/>
      <c r="K21" s="43"/>
      <c r="L21" s="43"/>
      <c r="M21" s="98"/>
      <c r="N21" s="98"/>
      <c r="O21" s="24"/>
      <c r="P21" s="43"/>
      <c r="Q21" s="46"/>
      <c r="R21" s="43"/>
      <c r="S21" s="43"/>
      <c r="T21" s="24"/>
      <c r="U21" s="24"/>
      <c r="V21" s="24"/>
      <c r="W21" s="24"/>
      <c r="X21" s="74"/>
      <c r="Y21" s="7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4"/>
      <c r="P22" s="43"/>
      <c r="Q22" s="46"/>
      <c r="R22" s="43"/>
      <c r="S22" s="43"/>
      <c r="T22" s="24"/>
      <c r="U22" s="24"/>
      <c r="V22" s="24"/>
      <c r="W22" s="24"/>
      <c r="X22" s="74"/>
      <c r="Y22" s="7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4"/>
      <c r="Y150" s="7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4"/>
      <c r="Y151" s="7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4"/>
      <c r="Y152" s="7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4"/>
      <c r="Y153" s="7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4"/>
      <c r="Y154" s="7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4"/>
      <c r="Y155" s="7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4"/>
      <c r="Y156" s="7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4"/>
      <c r="Y157" s="7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4"/>
      <c r="Y158" s="7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4"/>
      <c r="Y159" s="7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4"/>
      <c r="Y160" s="7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4"/>
      <c r="Y161" s="7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4"/>
      <c r="Y162" s="7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4"/>
      <c r="Y163" s="7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4"/>
      <c r="Y164" s="7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4"/>
      <c r="Y165" s="7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4"/>
      <c r="Y166" s="7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4"/>
      <c r="Y167" s="7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4"/>
      <c r="Y168" s="7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</row>
    <row r="169" spans="1:36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4"/>
      <c r="Y169" s="7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4"/>
      <c r="Y170" s="7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4"/>
      <c r="Y171" s="7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4"/>
      <c r="Y172" s="7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4"/>
      <c r="Y173" s="7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4"/>
      <c r="Y174" s="7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4"/>
      <c r="Y175" s="7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4"/>
      <c r="Y176" s="7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4"/>
      <c r="Y177" s="7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4"/>
      <c r="Y178" s="7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4"/>
      <c r="Y179" s="7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4"/>
      <c r="Y180" s="7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4"/>
      <c r="Y181" s="7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4"/>
      <c r="Y182" s="7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4"/>
      <c r="Y183" s="7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4"/>
      <c r="Y184" s="7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4"/>
      <c r="Y185" s="7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4"/>
      <c r="Y186" s="7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4"/>
      <c r="Y187" s="7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4"/>
      <c r="Y188" s="7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4"/>
      <c r="Y189" s="7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4"/>
      <c r="Y190" s="7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364" spans="2:36" ht="15" customHeight="1" x14ac:dyDescent="0.2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</row>
    <row r="365" spans="2:36" ht="1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42</v>
      </c>
      <c r="F1" s="99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8" t="s">
        <v>49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50</v>
      </c>
      <c r="M2" s="14"/>
      <c r="N2" s="14"/>
      <c r="O2" s="21"/>
      <c r="P2" s="19"/>
      <c r="Q2" s="22" t="s">
        <v>51</v>
      </c>
      <c r="R2" s="14"/>
      <c r="S2" s="14"/>
      <c r="T2" s="14"/>
      <c r="U2" s="20"/>
      <c r="V2" s="21"/>
      <c r="W2" s="19"/>
      <c r="X2" s="101" t="s">
        <v>52</v>
      </c>
      <c r="Y2" s="102"/>
      <c r="Z2" s="103"/>
      <c r="AA2" s="13" t="s">
        <v>12</v>
      </c>
      <c r="AB2" s="14"/>
      <c r="AC2" s="14"/>
      <c r="AD2" s="14"/>
      <c r="AE2" s="20"/>
      <c r="AF2" s="15"/>
      <c r="AG2" s="82"/>
      <c r="AH2" s="22" t="s">
        <v>53</v>
      </c>
      <c r="AI2" s="14"/>
      <c r="AJ2" s="14"/>
      <c r="AK2" s="21"/>
      <c r="AL2" s="19"/>
      <c r="AM2" s="22" t="s">
        <v>51</v>
      </c>
      <c r="AN2" s="14"/>
      <c r="AO2" s="14"/>
      <c r="AP2" s="14"/>
      <c r="AQ2" s="20"/>
      <c r="AR2" s="21"/>
      <c r="AS2" s="104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4"/>
      <c r="L3" s="18" t="s">
        <v>5</v>
      </c>
      <c r="M3" s="18" t="s">
        <v>6</v>
      </c>
      <c r="N3" s="18" t="s">
        <v>54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4"/>
      <c r="AH3" s="18" t="s">
        <v>5</v>
      </c>
      <c r="AI3" s="18" t="s">
        <v>6</v>
      </c>
      <c r="AJ3" s="18" t="s">
        <v>54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4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1982</v>
      </c>
      <c r="C4" s="31" t="s">
        <v>40</v>
      </c>
      <c r="D4" s="41" t="s">
        <v>35</v>
      </c>
      <c r="E4" s="31">
        <v>5</v>
      </c>
      <c r="F4" s="31">
        <v>1</v>
      </c>
      <c r="G4" s="31">
        <v>4</v>
      </c>
      <c r="H4" s="31">
        <v>5</v>
      </c>
      <c r="I4" s="31"/>
      <c r="J4" s="105"/>
      <c r="K4" s="81"/>
      <c r="L4" s="18"/>
      <c r="M4" s="18"/>
      <c r="N4" s="18"/>
      <c r="O4" s="18"/>
      <c r="P4" s="24"/>
      <c r="Q4" s="31">
        <v>10</v>
      </c>
      <c r="R4" s="31">
        <v>0</v>
      </c>
      <c r="S4" s="31">
        <v>11</v>
      </c>
      <c r="T4" s="31">
        <v>3</v>
      </c>
      <c r="U4" s="31"/>
      <c r="V4" s="106"/>
      <c r="W4" s="38"/>
      <c r="X4" s="31"/>
      <c r="Y4" s="35"/>
      <c r="Z4" s="41"/>
      <c r="AA4" s="31"/>
      <c r="AB4" s="31"/>
      <c r="AC4" s="31"/>
      <c r="AD4" s="32"/>
      <c r="AE4" s="31"/>
      <c r="AF4" s="105"/>
      <c r="AG4" s="38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7"/>
      <c r="AS4" s="10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ht="14.25" x14ac:dyDescent="0.2">
      <c r="A5" s="43"/>
      <c r="B5" s="109" t="s">
        <v>55</v>
      </c>
      <c r="C5" s="110"/>
      <c r="D5" s="111"/>
      <c r="E5" s="112">
        <f>SUM(E4:E4)</f>
        <v>5</v>
      </c>
      <c r="F5" s="112">
        <f>SUM(F4:F4)</f>
        <v>1</v>
      </c>
      <c r="G5" s="112">
        <f>SUM(G4:G4)</f>
        <v>4</v>
      </c>
      <c r="H5" s="112">
        <f>SUM(H4:H4)</f>
        <v>5</v>
      </c>
      <c r="I5" s="112">
        <f>SUM(I4:I4)</f>
        <v>0</v>
      </c>
      <c r="J5" s="113">
        <v>0</v>
      </c>
      <c r="K5" s="82">
        <f>SUM(K4:K4)</f>
        <v>0</v>
      </c>
      <c r="L5" s="22"/>
      <c r="M5" s="20"/>
      <c r="N5" s="114"/>
      <c r="O5" s="115"/>
      <c r="P5" s="24"/>
      <c r="Q5" s="112">
        <f>SUM(Q4:Q4)</f>
        <v>10</v>
      </c>
      <c r="R5" s="112">
        <f>SUM(R4:R4)</f>
        <v>0</v>
      </c>
      <c r="S5" s="112">
        <f>SUM(S4:S4)</f>
        <v>11</v>
      </c>
      <c r="T5" s="112">
        <f>SUM(T4:T4)</f>
        <v>3</v>
      </c>
      <c r="U5" s="112">
        <f>SUM(U4:U4)</f>
        <v>0</v>
      </c>
      <c r="V5" s="40">
        <v>0</v>
      </c>
      <c r="W5" s="82">
        <f>SUM(W4:W4)</f>
        <v>0</v>
      </c>
      <c r="X5" s="16" t="s">
        <v>55</v>
      </c>
      <c r="Y5" s="17"/>
      <c r="Z5" s="15"/>
      <c r="AA5" s="112">
        <f>SUM(AA4:AA4)</f>
        <v>0</v>
      </c>
      <c r="AB5" s="112">
        <f>SUM(AB4:AB4)</f>
        <v>0</v>
      </c>
      <c r="AC5" s="112">
        <f>SUM(AC4:AC4)</f>
        <v>0</v>
      </c>
      <c r="AD5" s="112">
        <f>SUM(AD4:AD4)</f>
        <v>0</v>
      </c>
      <c r="AE5" s="112">
        <f>SUM(AE4:AE4)</f>
        <v>0</v>
      </c>
      <c r="AF5" s="113">
        <v>0</v>
      </c>
      <c r="AG5" s="82">
        <f>SUM(AG4:AG4)</f>
        <v>0</v>
      </c>
      <c r="AH5" s="22"/>
      <c r="AI5" s="20"/>
      <c r="AJ5" s="114"/>
      <c r="AK5" s="115"/>
      <c r="AL5" s="24"/>
      <c r="AM5" s="112">
        <f>SUM(AM4:AM4)</f>
        <v>0</v>
      </c>
      <c r="AN5" s="112">
        <f>SUM(AN4:AN4)</f>
        <v>0</v>
      </c>
      <c r="AO5" s="112">
        <f>SUM(AO4:AO4)</f>
        <v>0</v>
      </c>
      <c r="AP5" s="112">
        <f>SUM(AP4:AP4)</f>
        <v>0</v>
      </c>
      <c r="AQ5" s="112">
        <f>SUM(AQ4:AQ4)</f>
        <v>0</v>
      </c>
      <c r="AR5" s="113">
        <v>0</v>
      </c>
      <c r="AS5" s="104">
        <f>SUM(AS4:AS4)</f>
        <v>0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43"/>
      <c r="C6" s="43"/>
      <c r="D6" s="43"/>
      <c r="E6" s="43"/>
      <c r="F6" s="43"/>
      <c r="G6" s="43"/>
      <c r="H6" s="43"/>
      <c r="I6" s="43"/>
      <c r="J6" s="44"/>
      <c r="K6" s="38"/>
      <c r="L6" s="24"/>
      <c r="M6" s="24"/>
      <c r="N6" s="24"/>
      <c r="O6" s="24"/>
      <c r="P6" s="43"/>
      <c r="Q6" s="43"/>
      <c r="R6" s="46"/>
      <c r="S6" s="43"/>
      <c r="T6" s="43"/>
      <c r="U6" s="24"/>
      <c r="V6" s="24"/>
      <c r="W6" s="38"/>
      <c r="X6" s="43"/>
      <c r="Y6" s="43"/>
      <c r="Z6" s="43"/>
      <c r="AA6" s="43"/>
      <c r="AB6" s="43"/>
      <c r="AC6" s="43"/>
      <c r="AD6" s="43"/>
      <c r="AE6" s="43"/>
      <c r="AF6" s="44"/>
      <c r="AG6" s="38"/>
      <c r="AH6" s="24"/>
      <c r="AI6" s="24"/>
      <c r="AJ6" s="24"/>
      <c r="AK6" s="24"/>
      <c r="AL6" s="43"/>
      <c r="AM6" s="43"/>
      <c r="AN6" s="46"/>
      <c r="AO6" s="43"/>
      <c r="AP6" s="43"/>
      <c r="AQ6" s="24"/>
      <c r="AR6" s="24"/>
      <c r="AS6" s="3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116" t="s">
        <v>56</v>
      </c>
      <c r="C7" s="117"/>
      <c r="D7" s="118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57</v>
      </c>
      <c r="O7" s="18" t="s">
        <v>58</v>
      </c>
      <c r="Q7" s="46"/>
      <c r="R7" s="46" t="s">
        <v>38</v>
      </c>
      <c r="S7" s="46"/>
      <c r="T7" s="75" t="s">
        <v>39</v>
      </c>
      <c r="U7" s="24"/>
      <c r="V7" s="38"/>
      <c r="W7" s="38"/>
      <c r="X7" s="119"/>
      <c r="Y7" s="119"/>
      <c r="Z7" s="119"/>
      <c r="AA7" s="119"/>
      <c r="AB7" s="119"/>
      <c r="AC7" s="46"/>
      <c r="AD7" s="46"/>
      <c r="AE7" s="46"/>
      <c r="AF7" s="43"/>
      <c r="AG7" s="43"/>
      <c r="AH7" s="43"/>
      <c r="AI7" s="43"/>
      <c r="AJ7" s="43"/>
      <c r="AK7" s="43"/>
      <c r="AM7" s="38"/>
      <c r="AN7" s="119"/>
      <c r="AO7" s="119"/>
      <c r="AP7" s="119"/>
      <c r="AQ7" s="119"/>
      <c r="AR7" s="119"/>
      <c r="AS7" s="11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8" t="s">
        <v>59</v>
      </c>
      <c r="C8" s="12"/>
      <c r="D8" s="50"/>
      <c r="E8" s="120">
        <v>5</v>
      </c>
      <c r="F8" s="120">
        <v>0</v>
      </c>
      <c r="G8" s="120">
        <v>4</v>
      </c>
      <c r="H8" s="120">
        <v>0</v>
      </c>
      <c r="I8" s="120">
        <v>16</v>
      </c>
      <c r="J8" s="121">
        <v>0.47099999999999997</v>
      </c>
      <c r="K8" s="43">
        <f>PRODUCT(I8/J8)</f>
        <v>33.970276008492569</v>
      </c>
      <c r="L8" s="122">
        <f>PRODUCT((F8+G8)/E8)</f>
        <v>0.8</v>
      </c>
      <c r="M8" s="122">
        <f>PRODUCT(H8/E8)</f>
        <v>0</v>
      </c>
      <c r="N8" s="122">
        <f>PRODUCT((F8+G8+H8)/E8)</f>
        <v>0.8</v>
      </c>
      <c r="O8" s="122">
        <f>PRODUCT(I8/E8)</f>
        <v>3.2</v>
      </c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3"/>
      <c r="AL8" s="43"/>
      <c r="AM8" s="43"/>
      <c r="AN8" s="46"/>
      <c r="AO8" s="46"/>
      <c r="AP8" s="46"/>
      <c r="AQ8" s="46"/>
      <c r="AR8" s="46"/>
      <c r="AS8" s="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123" t="s">
        <v>49</v>
      </c>
      <c r="C9" s="124"/>
      <c r="D9" s="125"/>
      <c r="E9" s="120">
        <f>PRODUCT(E5+Q5)</f>
        <v>15</v>
      </c>
      <c r="F9" s="120">
        <f>PRODUCT(F5+R5)</f>
        <v>1</v>
      </c>
      <c r="G9" s="120">
        <f>PRODUCT(G5+S5)</f>
        <v>15</v>
      </c>
      <c r="H9" s="120">
        <f>PRODUCT(H5+T5)</f>
        <v>8</v>
      </c>
      <c r="I9" s="120">
        <f>PRODUCT(I5+U5)</f>
        <v>0</v>
      </c>
      <c r="J9" s="121">
        <v>0</v>
      </c>
      <c r="K9" s="43">
        <f>PRODUCT(K5+W5)</f>
        <v>0</v>
      </c>
      <c r="L9" s="122">
        <f>PRODUCT((F9+G9)/E9)</f>
        <v>1.0666666666666667</v>
      </c>
      <c r="M9" s="122">
        <f>PRODUCT(H9/E9)</f>
        <v>0.53333333333333333</v>
      </c>
      <c r="N9" s="122">
        <f>PRODUCT((F9+G9+H9)/E9)</f>
        <v>1.6</v>
      </c>
      <c r="O9" s="122">
        <f>PRODUCT(I9/E9)</f>
        <v>0</v>
      </c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26" t="s">
        <v>52</v>
      </c>
      <c r="C10" s="127"/>
      <c r="D10" s="128"/>
      <c r="E10" s="120">
        <f>PRODUCT(AA5+AM5)</f>
        <v>0</v>
      </c>
      <c r="F10" s="120">
        <f>PRODUCT(AB5+AN5)</f>
        <v>0</v>
      </c>
      <c r="G10" s="120">
        <f>PRODUCT(AC5+AO5)</f>
        <v>0</v>
      </c>
      <c r="H10" s="120">
        <f>PRODUCT(AD5+AP5)</f>
        <v>0</v>
      </c>
      <c r="I10" s="120">
        <f>PRODUCT(AE5+AQ5)</f>
        <v>0</v>
      </c>
      <c r="J10" s="121">
        <v>0</v>
      </c>
      <c r="K10" s="24">
        <f>PRODUCT(AG5+AS5)</f>
        <v>0</v>
      </c>
      <c r="L10" s="122">
        <v>0</v>
      </c>
      <c r="M10" s="122">
        <v>0</v>
      </c>
      <c r="N10" s="122">
        <v>0</v>
      </c>
      <c r="O10" s="122">
        <v>0</v>
      </c>
      <c r="Q10" s="46"/>
      <c r="R10" s="46"/>
      <c r="S10" s="43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3"/>
      <c r="AL10" s="24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29" t="s">
        <v>55</v>
      </c>
      <c r="C11" s="130"/>
      <c r="D11" s="131"/>
      <c r="E11" s="120">
        <f>SUM(E8:E10)</f>
        <v>20</v>
      </c>
      <c r="F11" s="120">
        <f t="shared" ref="F11:I11" si="0">SUM(F8:F10)</f>
        <v>1</v>
      </c>
      <c r="G11" s="120">
        <f t="shared" si="0"/>
        <v>19</v>
      </c>
      <c r="H11" s="120">
        <f t="shared" si="0"/>
        <v>8</v>
      </c>
      <c r="I11" s="120">
        <f t="shared" si="0"/>
        <v>16</v>
      </c>
      <c r="J11" s="121">
        <v>0</v>
      </c>
      <c r="K11" s="43">
        <f>SUM(K8:K10)</f>
        <v>33.970276008492569</v>
      </c>
      <c r="L11" s="122">
        <f>PRODUCT((F11+G11)/E11)</f>
        <v>1</v>
      </c>
      <c r="M11" s="122">
        <f>PRODUCT(H11/E11)</f>
        <v>0.4</v>
      </c>
      <c r="N11" s="122">
        <f>PRODUCT((F11+G11+H11)/E11)</f>
        <v>1.4</v>
      </c>
      <c r="O11" s="122">
        <v>3.2</v>
      </c>
      <c r="Q11" s="24"/>
      <c r="R11" s="24"/>
      <c r="S11" s="24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43"/>
      <c r="C12" s="43"/>
      <c r="D12" s="43"/>
      <c r="E12" s="24"/>
      <c r="F12" s="24"/>
      <c r="G12" s="24"/>
      <c r="H12" s="24"/>
      <c r="I12" s="24"/>
      <c r="J12" s="43"/>
      <c r="K12" s="43"/>
      <c r="L12" s="24"/>
      <c r="M12" s="24"/>
      <c r="N12" s="24"/>
      <c r="O12" s="24"/>
      <c r="P12" s="43"/>
      <c r="Q12" s="43"/>
      <c r="R12" s="43"/>
      <c r="S12" s="43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J50" s="43"/>
      <c r="K50" s="43"/>
      <c r="L50"/>
      <c r="M50"/>
      <c r="N50"/>
      <c r="O50"/>
      <c r="P50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J51" s="43"/>
      <c r="K51" s="43"/>
      <c r="L51"/>
      <c r="M51"/>
      <c r="N51"/>
      <c r="O51"/>
      <c r="P51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24"/>
      <c r="R84" s="24"/>
      <c r="S84" s="24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24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24"/>
      <c r="R85" s="24"/>
      <c r="S85" s="24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24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4"/>
      <c r="R86" s="24"/>
      <c r="S86" s="24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24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4"/>
      <c r="R87" s="24"/>
      <c r="S87" s="24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4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24"/>
      <c r="AL176" s="24"/>
    </row>
    <row r="177" spans="12:38" x14ac:dyDescent="0.25">
      <c r="R177" s="38"/>
      <c r="S177" s="38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</row>
    <row r="178" spans="12:38" x14ac:dyDescent="0.25">
      <c r="R178" s="38"/>
      <c r="S178" s="38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</row>
    <row r="179" spans="12:38" x14ac:dyDescent="0.25">
      <c r="R179" s="38"/>
      <c r="S179" s="38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</row>
    <row r="180" spans="12:38" x14ac:dyDescent="0.25">
      <c r="L180"/>
      <c r="M180"/>
      <c r="N180"/>
      <c r="O180"/>
      <c r="P180"/>
      <c r="R180" s="38"/>
      <c r="S180" s="38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/>
      <c r="AL180"/>
    </row>
    <row r="181" spans="12:38" x14ac:dyDescent="0.25">
      <c r="L181"/>
      <c r="M181"/>
      <c r="N181"/>
      <c r="O181"/>
      <c r="P181"/>
      <c r="R181" s="38"/>
      <c r="S181" s="3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/>
      <c r="AL181"/>
    </row>
    <row r="182" spans="12:38" x14ac:dyDescent="0.25">
      <c r="L182"/>
      <c r="M182"/>
      <c r="N182"/>
      <c r="O182"/>
      <c r="P182"/>
      <c r="R182" s="38"/>
      <c r="S182" s="3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38"/>
      <c r="S183" s="3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38"/>
      <c r="S184" s="3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ht="14.25" x14ac:dyDescent="0.2">
      <c r="L205"/>
      <c r="M205"/>
      <c r="N205"/>
      <c r="O205"/>
      <c r="P20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ht="14.25" x14ac:dyDescent="0.2">
      <c r="L206"/>
      <c r="M206"/>
      <c r="N206"/>
      <c r="O206"/>
      <c r="P20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2018-12-27T21:58:51Z</dcterms:modified>
</cp:coreProperties>
</file>