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2" l="1"/>
  <c r="O16" i="2"/>
  <c r="M16" i="2"/>
  <c r="I16" i="2"/>
  <c r="H16" i="2"/>
  <c r="G16" i="2"/>
  <c r="T22" i="1" l="1"/>
  <c r="T21" i="1"/>
  <c r="T20" i="1"/>
  <c r="T19" i="1"/>
  <c r="T18" i="1"/>
  <c r="T17" i="1"/>
  <c r="T16" i="1"/>
  <c r="T15" i="1"/>
  <c r="T14" i="1"/>
  <c r="T13" i="1"/>
  <c r="T12" i="1"/>
  <c r="O22" i="1" l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M22" i="1"/>
  <c r="M21" i="1"/>
  <c r="M20" i="1"/>
  <c r="M19" i="1"/>
  <c r="M18" i="1"/>
  <c r="M17" i="1"/>
  <c r="M16" i="1"/>
  <c r="M15" i="1"/>
  <c r="M14" i="1"/>
  <c r="M10" i="1"/>
  <c r="M9" i="1"/>
  <c r="M8" i="1"/>
  <c r="M23" i="1" s="1"/>
  <c r="AJ23" i="1"/>
  <c r="AI23" i="1"/>
  <c r="AH23" i="1"/>
  <c r="AG23" i="1"/>
  <c r="AF23" i="1"/>
  <c r="AE23" i="1"/>
  <c r="AD23" i="1"/>
  <c r="I29" i="1" s="1"/>
  <c r="AC23" i="1"/>
  <c r="H29" i="1" s="1"/>
  <c r="AB23" i="1"/>
  <c r="G29" i="1" s="1"/>
  <c r="AA23" i="1"/>
  <c r="F29" i="1" s="1"/>
  <c r="Z23" i="1"/>
  <c r="E29" i="1" s="1"/>
  <c r="Y23" i="1"/>
  <c r="I28" i="1" s="1"/>
  <c r="N28" i="1" s="1"/>
  <c r="X23" i="1"/>
  <c r="H28" i="1" s="1"/>
  <c r="W23" i="1"/>
  <c r="G28" i="1" s="1"/>
  <c r="V23" i="1"/>
  <c r="F28" i="1" s="1"/>
  <c r="U23" i="1"/>
  <c r="E28" i="1" s="1"/>
  <c r="L23" i="1"/>
  <c r="T23" i="1" s="1"/>
  <c r="K23" i="1"/>
  <c r="J23" i="1"/>
  <c r="I23" i="1"/>
  <c r="H23" i="1"/>
  <c r="H27" i="1" s="1"/>
  <c r="G23" i="1"/>
  <c r="G27" i="1" s="1"/>
  <c r="F23" i="1"/>
  <c r="F27" i="1" s="1"/>
  <c r="E23" i="1"/>
  <c r="E27" i="1" s="1"/>
  <c r="D24" i="1"/>
  <c r="I27" i="1"/>
  <c r="M28" i="1" l="1"/>
  <c r="O23" i="1"/>
  <c r="N23" i="1" s="1"/>
  <c r="N27" i="1" s="1"/>
  <c r="M29" i="1"/>
  <c r="I30" i="1"/>
  <c r="K29" i="1"/>
  <c r="L29" i="1"/>
  <c r="G30" i="1"/>
  <c r="E30" i="1"/>
  <c r="M30" i="1" s="1"/>
  <c r="M27" i="1"/>
  <c r="K27" i="1"/>
  <c r="F30" i="1"/>
  <c r="L27" i="1"/>
  <c r="H30" i="1"/>
  <c r="K28" i="1"/>
  <c r="L28" i="1"/>
  <c r="O27" i="1"/>
  <c r="O30" i="1" s="1"/>
  <c r="N30" i="1" l="1"/>
  <c r="L30" i="1"/>
  <c r="K30" i="1"/>
</calcChain>
</file>

<file path=xl/sharedStrings.xml><?xml version="1.0" encoding="utf-8"?>
<sst xmlns="http://schemas.openxmlformats.org/spreadsheetml/2006/main" count="335" uniqueCount="166">
  <si>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</si>
  <si>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</si>
  <si>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</si>
  <si>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</si>
  <si>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</si>
  <si>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</si>
  <si>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</si>
  <si>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</si>
  <si>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</si>
  <si>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</si>
  <si>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</si>
  <si>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</si>
  <si>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</si>
  <si>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</si>
  <si>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</si>
  <si>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</si>
  <si>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</si>
  <si>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</si>
  <si>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</si>
  <si>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</si>
  <si>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</si>
  <si>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</si>
  <si>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</si>
  <si>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</si>
  <si>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</si>
  <si>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</si>
  <si>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</si>
  <si>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</si>
  <si>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</si>
  <si>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</si>
  <si>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</si>
  <si>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</si>
  <si>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</si>
  <si>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</si>
  <si>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Henna Salmela</t>
  </si>
  <si>
    <t>ykkössarja</t>
  </si>
  <si>
    <t>6.</t>
  </si>
  <si>
    <t>Lippo</t>
  </si>
  <si>
    <t>4.</t>
  </si>
  <si>
    <t>3.</t>
  </si>
  <si>
    <t>1.</t>
  </si>
  <si>
    <t>2.</t>
  </si>
  <si>
    <t>PattU</t>
  </si>
  <si>
    <t>TyTe</t>
  </si>
  <si>
    <t>8.</t>
  </si>
  <si>
    <t>9.</t>
  </si>
  <si>
    <t>1.2.1972</t>
  </si>
  <si>
    <t>SiKi = Simon Kiri  (1926),  kasvattajaseura</t>
  </si>
  <si>
    <t>TyTe = Tyrnävän Tempaus  (1922)</t>
  </si>
  <si>
    <t>Lippo = Oulun Lippo  (1955)</t>
  </si>
  <si>
    <t>PattU = Pattijoen Urheilijat  (1928)</t>
  </si>
  <si>
    <t>L+T</t>
  </si>
  <si>
    <t>5.</t>
  </si>
  <si>
    <t>10.</t>
  </si>
  <si>
    <t>7.</t>
  </si>
  <si>
    <t>ENSIMMÄISET</t>
  </si>
  <si>
    <t>Ottelu</t>
  </si>
  <si>
    <t>Kunnari</t>
  </si>
  <si>
    <t>Kiri-Siskot</t>
  </si>
  <si>
    <t>Kiri-Siskot = Simon Kiri-Siskot  (1951)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</si>
  <si>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</si>
  <si>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</si>
  <si>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</si>
  <si>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</si>
  <si>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</si>
  <si>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</si>
  <si>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</si>
  <si>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</si>
  <si>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</si>
  <si>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</si>
  <si>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</si>
  <si>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</si>
  <si>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</si>
  <si>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</si>
  <si>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</si>
  <si>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 v  6 kk  19 pv</t>
  </si>
  <si>
    <t>20.07. 1991  Oulu</t>
  </si>
  <si>
    <t xml:space="preserve"> 5-12</t>
  </si>
  <si>
    <t>Länsi</t>
  </si>
  <si>
    <t>Markku Lähteenmäki</t>
  </si>
  <si>
    <t>3495</t>
  </si>
  <si>
    <t>27.06. 1992  Vihti</t>
  </si>
  <si>
    <t xml:space="preserve"> 9-10</t>
  </si>
  <si>
    <t>Petri Kaijansinkko</t>
  </si>
  <si>
    <t>2430</t>
  </si>
  <si>
    <t>23.07. 1994  Loimaa</t>
  </si>
  <si>
    <t>2-0  (4-2, 3-0)</t>
  </si>
  <si>
    <t>Stig Tainio</t>
  </si>
  <si>
    <t>4141</t>
  </si>
  <si>
    <t>15.07. 1995  Alajärvi</t>
  </si>
  <si>
    <t>1-1  (4-3, 3-4, 0-0)</t>
  </si>
  <si>
    <t>I p</t>
  </si>
  <si>
    <t>Tuomo Tallbacka</t>
  </si>
  <si>
    <t>4622</t>
  </si>
  <si>
    <t>13.07. 1996  Kitee</t>
  </si>
  <si>
    <t>2-1  (10-3, 3-7, 2-0)</t>
  </si>
  <si>
    <t>Jari Karjanlahti</t>
  </si>
  <si>
    <t>6113</t>
  </si>
  <si>
    <t>16.08. 1997  Hyvinkää</t>
  </si>
  <si>
    <t>2-0  (1-0, 4-3)</t>
  </si>
  <si>
    <t>3651</t>
  </si>
  <si>
    <t>03.07. 1999  Sotkamo</t>
  </si>
  <si>
    <t>Juha Tahvola</t>
  </si>
  <si>
    <t>3123</t>
  </si>
  <si>
    <t>05.08. 2000  Oulu</t>
  </si>
  <si>
    <t>1-0  (2-2, 4-2)</t>
  </si>
  <si>
    <t>Risto Ojanperä</t>
  </si>
  <si>
    <t>4054</t>
  </si>
  <si>
    <t>14.07. 2001  Hamina</t>
  </si>
  <si>
    <t>2-1  (4-3, 2-4, 4-2)</t>
  </si>
  <si>
    <t>Jussi Viljanen</t>
  </si>
  <si>
    <t>3590</t>
  </si>
  <si>
    <t>29.06. 2002  Seinäjoki</t>
  </si>
  <si>
    <t>0-2  (2-3, 0-4)</t>
  </si>
  <si>
    <t>A</t>
  </si>
  <si>
    <t>Jussi Järvinen</t>
  </si>
  <si>
    <t>3420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</si>
  <si>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</si>
  <si>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</si>
  <si>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</si>
  <si>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</si>
  <si>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</si>
  <si>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</si>
  <si>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</si>
  <si>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NAISET</t>
  </si>
  <si>
    <t xml:space="preserve"> ITÄ - LÄNSI - KORTTI</t>
  </si>
  <si>
    <t>jok</t>
  </si>
  <si>
    <t>B-TYTÖT</t>
  </si>
  <si>
    <t>18.06. 1988  Kerava</t>
  </si>
  <si>
    <t xml:space="preserve">  2-7</t>
  </si>
  <si>
    <t>06.07. 1989  Kemi</t>
  </si>
  <si>
    <t>11-6</t>
  </si>
  <si>
    <t>III p</t>
  </si>
  <si>
    <t>Terho Heliranta</t>
  </si>
  <si>
    <t>1000</t>
  </si>
  <si>
    <t xml:space="preserve">Lyöty </t>
  </si>
  <si>
    <t xml:space="preserve">Tuotu </t>
  </si>
  <si>
    <t xml:space="preserve"> Vuoden pesäpalloilija  1995   &lt;&gt;   Vuoden lukkari  1993, 1994, 1995   &lt;&gt;   Lyöjäkuningatar  1999, 2001, 2002   &lt;&gt;   Vuoden jokeri  2001, 2003, 2004   &lt;&gt;   Kultainen räpylä  1995</t>
  </si>
  <si>
    <t>Timo Nurmela</t>
  </si>
  <si>
    <t>SiKi</t>
  </si>
  <si>
    <t>2p</t>
  </si>
  <si>
    <t>4/7</t>
  </si>
  <si>
    <t>0/1</t>
  </si>
  <si>
    <t>3/3</t>
  </si>
  <si>
    <t>1/3</t>
  </si>
  <si>
    <t>1/1</t>
  </si>
  <si>
    <t>2/5</t>
  </si>
  <si>
    <t>2/3</t>
  </si>
  <si>
    <t>0/2</t>
  </si>
  <si>
    <t>2/12</t>
  </si>
  <si>
    <t>0/3</t>
  </si>
  <si>
    <t>2/4</t>
  </si>
  <si>
    <t>4/6</t>
  </si>
  <si>
    <t>1/2</t>
  </si>
  <si>
    <t>2/6</t>
  </si>
  <si>
    <t>1/4</t>
  </si>
  <si>
    <t>5/8</t>
  </si>
  <si>
    <t>1/5</t>
  </si>
  <si>
    <t>27.06. 2004  Hyvinkää</t>
  </si>
  <si>
    <t>3/7</t>
  </si>
  <si>
    <t>3/5</t>
  </si>
  <si>
    <t>27/66</t>
  </si>
  <si>
    <t>1/6</t>
  </si>
  <si>
    <t>3/6</t>
  </si>
  <si>
    <t>12/24</t>
  </si>
  <si>
    <t>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</si>
</sst>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8" fillId="7" borderId="1" xfId="0" applyFont="1" applyFill="1" applyBorder="1"/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165" fontId="2" fillId="3" borderId="2" xfId="0" applyNumberFormat="1" applyFont="1" applyFill="1" applyBorder="1"/>
    <xf numFmtId="0" fontId="2" fillId="8" borderId="12" xfId="0" applyFont="1" applyFill="1" applyBorder="1"/>
    <xf numFmtId="0" fontId="2" fillId="8" borderId="5" xfId="0" applyFont="1" applyFill="1" applyBorder="1"/>
    <xf numFmtId="0" fontId="2" fillId="8" borderId="10" xfId="0" applyFont="1" applyFill="1" applyBorder="1"/>
    <xf numFmtId="0" fontId="2" fillId="11" borderId="8" xfId="0" applyFont="1" applyFill="1" applyBorder="1" applyAlignment="1">
      <alignment horizontal="left"/>
    </xf>
    <xf numFmtId="49" fontId="2" fillId="11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49" fontId="2" fillId="11" borderId="10" xfId="0" applyNumberFormat="1" applyFont="1" applyFill="1" applyBorder="1" applyAlignment="1">
      <alignment horizontal="center"/>
    </xf>
    <xf numFmtId="165" fontId="2" fillId="11" borderId="9" xfId="0" applyNumberFormat="1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49" fontId="2" fillId="11" borderId="14" xfId="0" applyNumberFormat="1" applyFont="1" applyFill="1" applyBorder="1" applyAlignment="1">
      <alignment horizontal="center"/>
    </xf>
    <xf numFmtId="0" fontId="2" fillId="11" borderId="14" xfId="0" applyFont="1" applyFill="1" applyBorder="1" applyAlignment="1">
      <alignment horizontal="left"/>
    </xf>
    <xf numFmtId="165" fontId="2" fillId="11" borderId="10" xfId="1" applyNumberFormat="1" applyFont="1" applyFill="1" applyBorder="1" applyAlignment="1"/>
    <xf numFmtId="0" fontId="2" fillId="11" borderId="8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10" xfId="0" applyFont="1" applyFill="1" applyBorder="1" applyAlignment="1">
      <alignment horizontal="center"/>
    </xf>
    <xf numFmtId="49" fontId="2" fillId="10" borderId="10" xfId="0" applyNumberFormat="1" applyFont="1" applyFill="1" applyBorder="1" applyAlignment="1">
      <alignment horizontal="center"/>
    </xf>
    <xf numFmtId="165" fontId="2" fillId="10" borderId="9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10" borderId="14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1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70" customWidth="1"/>
    <col min="19" max="19" width="5.7109375" style="69" customWidth="1"/>
    <col min="20" max="20" width="0.7109375" style="36" customWidth="1"/>
    <col min="21" max="25" width="5.7109375" style="59" customWidth="1"/>
    <col min="26" max="28" width="6.28515625" style="59" customWidth="1"/>
    <col min="29" max="36" width="6.2851562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34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68"/>
      <c r="Q1" s="68"/>
      <c r="R1" s="6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4">
        <v>1987</v>
      </c>
      <c r="C4" s="85"/>
      <c r="D4" s="86" t="s">
        <v>58</v>
      </c>
      <c r="E4" s="84"/>
      <c r="F4" s="87" t="s">
        <v>60</v>
      </c>
      <c r="G4" s="88"/>
      <c r="H4" s="85"/>
      <c r="I4" s="84"/>
      <c r="J4" s="84"/>
      <c r="K4" s="84"/>
      <c r="L4" s="84"/>
      <c r="M4" s="84"/>
      <c r="N4" s="84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0">
        <v>1988</v>
      </c>
      <c r="C5" s="61"/>
      <c r="D5" s="62" t="s">
        <v>58</v>
      </c>
      <c r="E5" s="60"/>
      <c r="F5" s="63" t="s">
        <v>35</v>
      </c>
      <c r="G5" s="67"/>
      <c r="H5" s="61"/>
      <c r="I5" s="60"/>
      <c r="J5" s="60"/>
      <c r="K5" s="60"/>
      <c r="L5" s="60"/>
      <c r="M5" s="60"/>
      <c r="N5" s="6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60">
        <v>1989</v>
      </c>
      <c r="C6" s="61"/>
      <c r="D6" s="62" t="s">
        <v>58</v>
      </c>
      <c r="E6" s="60"/>
      <c r="F6" s="63" t="s">
        <v>35</v>
      </c>
      <c r="G6" s="67"/>
      <c r="H6" s="61"/>
      <c r="I6" s="60"/>
      <c r="J6" s="60"/>
      <c r="K6" s="60"/>
      <c r="L6" s="60"/>
      <c r="M6" s="60"/>
      <c r="N6" s="60"/>
      <c r="O6" s="24"/>
      <c r="P6" s="18"/>
      <c r="Q6" s="18"/>
      <c r="R6" s="18"/>
      <c r="S6" s="18"/>
      <c r="U6" s="26"/>
      <c r="V6" s="26"/>
      <c r="W6" s="26"/>
      <c r="X6" s="26"/>
      <c r="Y6" s="26"/>
      <c r="Z6" s="27">
        <v>2</v>
      </c>
      <c r="AA6" s="27">
        <v>0</v>
      </c>
      <c r="AB6" s="27">
        <v>1</v>
      </c>
      <c r="AC6" s="27">
        <v>1</v>
      </c>
      <c r="AD6" s="27">
        <v>5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0">
        <v>1990</v>
      </c>
      <c r="C7" s="61"/>
      <c r="D7" s="62" t="s">
        <v>58</v>
      </c>
      <c r="E7" s="60"/>
      <c r="F7" s="63" t="s">
        <v>35</v>
      </c>
      <c r="G7" s="67"/>
      <c r="H7" s="61"/>
      <c r="I7" s="60"/>
      <c r="J7" s="60"/>
      <c r="K7" s="60"/>
      <c r="L7" s="60"/>
      <c r="M7" s="60"/>
      <c r="N7" s="60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1991</v>
      </c>
      <c r="C8" s="40" t="s">
        <v>36</v>
      </c>
      <c r="D8" s="39" t="s">
        <v>37</v>
      </c>
      <c r="E8" s="26">
        <v>22</v>
      </c>
      <c r="F8" s="26">
        <v>5</v>
      </c>
      <c r="G8" s="26">
        <v>24</v>
      </c>
      <c r="H8" s="26">
        <v>17</v>
      </c>
      <c r="I8" s="26">
        <v>123</v>
      </c>
      <c r="J8" s="26">
        <v>16</v>
      </c>
      <c r="K8" s="26">
        <v>29</v>
      </c>
      <c r="L8" s="26">
        <v>49</v>
      </c>
      <c r="M8" s="26">
        <f>SUM(F8+G8)</f>
        <v>29</v>
      </c>
      <c r="N8" s="64">
        <v>0.56899999999999995</v>
      </c>
      <c r="O8" s="24">
        <f>PRODUCT(I8/N8)</f>
        <v>216.16871704745168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1992</v>
      </c>
      <c r="C9" s="40" t="s">
        <v>38</v>
      </c>
      <c r="D9" s="39" t="s">
        <v>37</v>
      </c>
      <c r="E9" s="26">
        <v>22</v>
      </c>
      <c r="F9" s="26">
        <v>4</v>
      </c>
      <c r="G9" s="26">
        <v>52</v>
      </c>
      <c r="H9" s="26">
        <v>16</v>
      </c>
      <c r="I9" s="26">
        <v>137</v>
      </c>
      <c r="J9" s="26">
        <v>9</v>
      </c>
      <c r="K9" s="26">
        <v>20</v>
      </c>
      <c r="L9" s="26">
        <v>52</v>
      </c>
      <c r="M9" s="26">
        <f>SUM(F9+G9)</f>
        <v>56</v>
      </c>
      <c r="N9" s="64">
        <v>0.626</v>
      </c>
      <c r="O9" s="24">
        <f t="shared" ref="O9:O22" si="0">PRODUCT(I9/N9)</f>
        <v>218.84984025559106</v>
      </c>
      <c r="P9" s="18" t="s">
        <v>38</v>
      </c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1993</v>
      </c>
      <c r="C10" s="40" t="s">
        <v>39</v>
      </c>
      <c r="D10" s="39" t="s">
        <v>37</v>
      </c>
      <c r="E10" s="26">
        <v>24</v>
      </c>
      <c r="F10" s="26">
        <v>2</v>
      </c>
      <c r="G10" s="26">
        <v>28</v>
      </c>
      <c r="H10" s="26">
        <v>16</v>
      </c>
      <c r="I10" s="26">
        <v>131</v>
      </c>
      <c r="J10" s="26">
        <v>18</v>
      </c>
      <c r="K10" s="26">
        <v>34</v>
      </c>
      <c r="L10" s="26">
        <v>49</v>
      </c>
      <c r="M10" s="26">
        <f>SUM(F10+G10)</f>
        <v>30</v>
      </c>
      <c r="N10" s="64">
        <v>0.58699999999999997</v>
      </c>
      <c r="O10" s="24">
        <f t="shared" si="0"/>
        <v>223.16865417376491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1994</v>
      </c>
      <c r="C11" s="40" t="s">
        <v>40</v>
      </c>
      <c r="D11" s="39" t="s">
        <v>37</v>
      </c>
      <c r="E11" s="26">
        <v>24</v>
      </c>
      <c r="F11" s="26">
        <v>2</v>
      </c>
      <c r="G11" s="26">
        <v>44</v>
      </c>
      <c r="H11" s="26">
        <v>3</v>
      </c>
      <c r="I11" s="26">
        <v>112</v>
      </c>
      <c r="J11" s="26">
        <v>7</v>
      </c>
      <c r="K11" s="26">
        <v>21</v>
      </c>
      <c r="L11" s="26">
        <v>38</v>
      </c>
      <c r="M11" s="26">
        <v>46</v>
      </c>
      <c r="N11" s="64">
        <v>0.50700000000000001</v>
      </c>
      <c r="O11" s="24">
        <f t="shared" si="0"/>
        <v>220.90729783037474</v>
      </c>
      <c r="P11" s="18" t="s">
        <v>36</v>
      </c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1995</v>
      </c>
      <c r="C12" s="40" t="s">
        <v>40</v>
      </c>
      <c r="D12" s="39" t="s">
        <v>37</v>
      </c>
      <c r="E12" s="26">
        <v>21</v>
      </c>
      <c r="F12" s="26">
        <v>0</v>
      </c>
      <c r="G12" s="26">
        <v>42</v>
      </c>
      <c r="H12" s="26">
        <v>5</v>
      </c>
      <c r="I12" s="26">
        <v>100</v>
      </c>
      <c r="J12" s="26">
        <v>10</v>
      </c>
      <c r="K12" s="26">
        <v>10</v>
      </c>
      <c r="L12" s="26">
        <v>38</v>
      </c>
      <c r="M12" s="26">
        <v>42</v>
      </c>
      <c r="N12" s="29">
        <v>0.54900000000000004</v>
      </c>
      <c r="O12" s="24">
        <f t="shared" si="0"/>
        <v>182.14936247723131</v>
      </c>
      <c r="P12" s="18" t="s">
        <v>54</v>
      </c>
      <c r="Q12" s="18"/>
      <c r="R12" s="18"/>
      <c r="S12" s="18"/>
      <c r="T12" s="24" t="e">
        <f t="shared" ref="T12:T17" si="1">PRODUCT(L12/S12)</f>
        <v>#DIV/0!</v>
      </c>
      <c r="U12" s="65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>
        <v>1</v>
      </c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1996</v>
      </c>
      <c r="C13" s="40" t="s">
        <v>41</v>
      </c>
      <c r="D13" s="39" t="s">
        <v>37</v>
      </c>
      <c r="E13" s="26">
        <v>24</v>
      </c>
      <c r="F13" s="26">
        <v>6</v>
      </c>
      <c r="G13" s="26">
        <v>58</v>
      </c>
      <c r="H13" s="26">
        <v>13</v>
      </c>
      <c r="I13" s="26">
        <v>141</v>
      </c>
      <c r="J13" s="26">
        <v>9</v>
      </c>
      <c r="K13" s="26">
        <v>11</v>
      </c>
      <c r="L13" s="26">
        <v>57</v>
      </c>
      <c r="M13" s="26">
        <v>64</v>
      </c>
      <c r="N13" s="29">
        <v>0.6</v>
      </c>
      <c r="O13" s="24">
        <f t="shared" si="0"/>
        <v>235</v>
      </c>
      <c r="P13" s="26" t="s">
        <v>41</v>
      </c>
      <c r="Q13" s="18"/>
      <c r="R13" s="18" t="s">
        <v>54</v>
      </c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>
        <v>1</v>
      </c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1997</v>
      </c>
      <c r="C14" s="40" t="s">
        <v>39</v>
      </c>
      <c r="D14" s="39" t="s">
        <v>37</v>
      </c>
      <c r="E14" s="26">
        <v>24</v>
      </c>
      <c r="F14" s="26">
        <v>3</v>
      </c>
      <c r="G14" s="26">
        <v>64</v>
      </c>
      <c r="H14" s="26">
        <v>12</v>
      </c>
      <c r="I14" s="26">
        <v>158</v>
      </c>
      <c r="J14" s="26">
        <v>7</v>
      </c>
      <c r="K14" s="26">
        <v>25</v>
      </c>
      <c r="L14" s="26">
        <v>59</v>
      </c>
      <c r="M14" s="26">
        <f t="shared" ref="M14:M22" si="2">PRODUCT(F14+G14)</f>
        <v>67</v>
      </c>
      <c r="N14" s="29">
        <v>0.65800000000000003</v>
      </c>
      <c r="O14" s="24">
        <f t="shared" si="0"/>
        <v>240.12158054711244</v>
      </c>
      <c r="P14" s="26" t="s">
        <v>41</v>
      </c>
      <c r="Q14" s="18"/>
      <c r="R14" s="18" t="s">
        <v>45</v>
      </c>
      <c r="S14" s="18" t="s">
        <v>54</v>
      </c>
      <c r="T14" s="24" t="e">
        <f t="shared" si="1"/>
        <v>#VALUE!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1998</v>
      </c>
      <c r="C15" s="40" t="s">
        <v>41</v>
      </c>
      <c r="D15" s="39" t="s">
        <v>37</v>
      </c>
      <c r="E15" s="26">
        <v>22</v>
      </c>
      <c r="F15" s="26">
        <v>2</v>
      </c>
      <c r="G15" s="26">
        <v>42</v>
      </c>
      <c r="H15" s="26">
        <v>3</v>
      </c>
      <c r="I15" s="26">
        <v>120</v>
      </c>
      <c r="J15" s="26">
        <v>10</v>
      </c>
      <c r="K15" s="26">
        <v>17</v>
      </c>
      <c r="L15" s="26">
        <v>49</v>
      </c>
      <c r="M15" s="26">
        <f t="shared" si="2"/>
        <v>44</v>
      </c>
      <c r="N15" s="29">
        <v>0.60899999999999999</v>
      </c>
      <c r="O15" s="24">
        <f t="shared" si="0"/>
        <v>197.04433497536945</v>
      </c>
      <c r="P15" s="18" t="s">
        <v>52</v>
      </c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>
        <v>1</v>
      </c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1999</v>
      </c>
      <c r="C16" s="40" t="s">
        <v>41</v>
      </c>
      <c r="D16" s="39" t="s">
        <v>37</v>
      </c>
      <c r="E16" s="26">
        <v>22</v>
      </c>
      <c r="F16" s="26">
        <v>3</v>
      </c>
      <c r="G16" s="26">
        <v>64</v>
      </c>
      <c r="H16" s="26">
        <v>6</v>
      </c>
      <c r="I16" s="26">
        <v>163</v>
      </c>
      <c r="J16" s="26">
        <v>12</v>
      </c>
      <c r="K16" s="26">
        <v>23</v>
      </c>
      <c r="L16" s="26">
        <v>61</v>
      </c>
      <c r="M16" s="26">
        <f t="shared" si="2"/>
        <v>67</v>
      </c>
      <c r="N16" s="29">
        <v>0.64200000000000002</v>
      </c>
      <c r="O16" s="24">
        <f t="shared" si="0"/>
        <v>253.89408099688472</v>
      </c>
      <c r="P16" s="26" t="s">
        <v>40</v>
      </c>
      <c r="Q16" s="18"/>
      <c r="R16" s="18" t="s">
        <v>38</v>
      </c>
      <c r="S16" s="26" t="s">
        <v>39</v>
      </c>
      <c r="T16" s="24" t="e">
        <f t="shared" si="1"/>
        <v>#VALUE!</v>
      </c>
      <c r="U16" s="26">
        <v>11</v>
      </c>
      <c r="V16" s="26">
        <v>0</v>
      </c>
      <c r="W16" s="26">
        <v>12</v>
      </c>
      <c r="X16" s="26">
        <v>1</v>
      </c>
      <c r="Y16" s="26">
        <v>55</v>
      </c>
      <c r="Z16" s="27"/>
      <c r="AA16" s="27"/>
      <c r="AB16" s="27"/>
      <c r="AC16" s="27"/>
      <c r="AD16" s="27"/>
      <c r="AE16" s="26">
        <v>1</v>
      </c>
      <c r="AF16" s="26"/>
      <c r="AG16" s="26">
        <v>1</v>
      </c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2000</v>
      </c>
      <c r="C17" s="40" t="s">
        <v>40</v>
      </c>
      <c r="D17" s="39" t="s">
        <v>42</v>
      </c>
      <c r="E17" s="26">
        <v>22</v>
      </c>
      <c r="F17" s="26">
        <v>2</v>
      </c>
      <c r="G17" s="26">
        <v>52</v>
      </c>
      <c r="H17" s="26">
        <v>7</v>
      </c>
      <c r="I17" s="26">
        <v>136</v>
      </c>
      <c r="J17" s="26">
        <v>19</v>
      </c>
      <c r="K17" s="26">
        <v>22</v>
      </c>
      <c r="L17" s="26">
        <v>41</v>
      </c>
      <c r="M17" s="26">
        <f t="shared" si="2"/>
        <v>54</v>
      </c>
      <c r="N17" s="29">
        <v>0.60399999999999998</v>
      </c>
      <c r="O17" s="24">
        <f t="shared" si="0"/>
        <v>225.16556291390728</v>
      </c>
      <c r="P17" s="18" t="s">
        <v>38</v>
      </c>
      <c r="Q17" s="18"/>
      <c r="R17" s="18" t="s">
        <v>44</v>
      </c>
      <c r="S17" s="18" t="s">
        <v>44</v>
      </c>
      <c r="T17" s="24" t="e">
        <f t="shared" si="1"/>
        <v>#VALUE!</v>
      </c>
      <c r="U17" s="26">
        <v>11</v>
      </c>
      <c r="V17" s="26">
        <v>3</v>
      </c>
      <c r="W17" s="26">
        <v>28</v>
      </c>
      <c r="X17" s="26">
        <v>6</v>
      </c>
      <c r="Y17" s="26">
        <v>77</v>
      </c>
      <c r="Z17" s="66"/>
      <c r="AA17" s="27"/>
      <c r="AB17" s="27"/>
      <c r="AC17" s="27"/>
      <c r="AD17" s="27"/>
      <c r="AE17" s="26">
        <v>1</v>
      </c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2001</v>
      </c>
      <c r="C18" s="40" t="s">
        <v>38</v>
      </c>
      <c r="D18" s="39" t="s">
        <v>42</v>
      </c>
      <c r="E18" s="26">
        <v>24</v>
      </c>
      <c r="F18" s="26">
        <v>2</v>
      </c>
      <c r="G18" s="26">
        <v>82</v>
      </c>
      <c r="H18" s="26">
        <v>7</v>
      </c>
      <c r="I18" s="26">
        <v>131</v>
      </c>
      <c r="J18" s="26">
        <v>3</v>
      </c>
      <c r="K18" s="26">
        <v>9</v>
      </c>
      <c r="L18" s="26">
        <v>35</v>
      </c>
      <c r="M18" s="26">
        <f t="shared" si="2"/>
        <v>84</v>
      </c>
      <c r="N18" s="29">
        <v>0.59799999999999998</v>
      </c>
      <c r="O18" s="24">
        <f t="shared" si="0"/>
        <v>219.06354515050168</v>
      </c>
      <c r="P18" s="26" t="s">
        <v>40</v>
      </c>
      <c r="Q18" s="18"/>
      <c r="R18" s="26" t="s">
        <v>39</v>
      </c>
      <c r="S18" s="18"/>
      <c r="T18" s="24" t="e">
        <f t="shared" ref="T18:T23" si="3">PRODUCT(L18/S18)</f>
        <v>#DIV/0!</v>
      </c>
      <c r="U18" s="26">
        <v>9</v>
      </c>
      <c r="V18" s="26">
        <v>0</v>
      </c>
      <c r="W18" s="26">
        <v>20</v>
      </c>
      <c r="X18" s="26">
        <v>1</v>
      </c>
      <c r="Y18" s="26">
        <v>31</v>
      </c>
      <c r="Z18" s="27"/>
      <c r="AA18" s="27"/>
      <c r="AB18" s="27"/>
      <c r="AC18" s="27"/>
      <c r="AD18" s="27"/>
      <c r="AE18" s="26">
        <v>1</v>
      </c>
      <c r="AF18" s="26"/>
      <c r="AG18" s="26">
        <v>1</v>
      </c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2002</v>
      </c>
      <c r="C19" s="40" t="s">
        <v>38</v>
      </c>
      <c r="D19" s="39" t="s">
        <v>42</v>
      </c>
      <c r="E19" s="26">
        <v>24</v>
      </c>
      <c r="F19" s="26">
        <v>3</v>
      </c>
      <c r="G19" s="26">
        <v>78</v>
      </c>
      <c r="H19" s="26">
        <v>5</v>
      </c>
      <c r="I19" s="26">
        <v>168</v>
      </c>
      <c r="J19" s="26">
        <v>5</v>
      </c>
      <c r="K19" s="26">
        <v>20</v>
      </c>
      <c r="L19" s="26">
        <v>62</v>
      </c>
      <c r="M19" s="26">
        <f t="shared" si="2"/>
        <v>81</v>
      </c>
      <c r="N19" s="29">
        <v>0.65900000000000003</v>
      </c>
      <c r="O19" s="24">
        <f t="shared" si="0"/>
        <v>254.93171471927161</v>
      </c>
      <c r="P19" s="26" t="s">
        <v>40</v>
      </c>
      <c r="Q19" s="18"/>
      <c r="R19" s="26" t="s">
        <v>39</v>
      </c>
      <c r="S19" s="26" t="s">
        <v>39</v>
      </c>
      <c r="T19" s="24" t="e">
        <f t="shared" si="3"/>
        <v>#VALUE!</v>
      </c>
      <c r="U19" s="26">
        <v>9</v>
      </c>
      <c r="V19" s="26">
        <v>0</v>
      </c>
      <c r="W19" s="26">
        <v>21</v>
      </c>
      <c r="X19" s="26">
        <v>0</v>
      </c>
      <c r="Y19" s="26">
        <v>37</v>
      </c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2003</v>
      </c>
      <c r="C20" s="40" t="s">
        <v>41</v>
      </c>
      <c r="D20" s="39" t="s">
        <v>43</v>
      </c>
      <c r="E20" s="26">
        <v>20</v>
      </c>
      <c r="F20" s="26">
        <v>1</v>
      </c>
      <c r="G20" s="26">
        <v>42</v>
      </c>
      <c r="H20" s="26">
        <v>8</v>
      </c>
      <c r="I20" s="26">
        <v>81</v>
      </c>
      <c r="J20" s="26">
        <v>0</v>
      </c>
      <c r="K20" s="26">
        <v>9</v>
      </c>
      <c r="L20" s="26">
        <v>29</v>
      </c>
      <c r="M20" s="26">
        <f t="shared" si="2"/>
        <v>43</v>
      </c>
      <c r="N20" s="29">
        <v>0.438</v>
      </c>
      <c r="O20" s="24">
        <f t="shared" si="0"/>
        <v>184.93150684931507</v>
      </c>
      <c r="P20" s="18" t="s">
        <v>38</v>
      </c>
      <c r="Q20" s="18"/>
      <c r="R20" s="18" t="s">
        <v>53</v>
      </c>
      <c r="S20" s="18"/>
      <c r="T20" s="24" t="e">
        <f t="shared" si="3"/>
        <v>#DIV/0!</v>
      </c>
      <c r="U20" s="26">
        <v>14</v>
      </c>
      <c r="V20" s="26">
        <v>1</v>
      </c>
      <c r="W20" s="26">
        <v>23</v>
      </c>
      <c r="X20" s="26">
        <v>2</v>
      </c>
      <c r="Y20" s="26">
        <v>52</v>
      </c>
      <c r="Z20" s="27"/>
      <c r="AA20" s="27"/>
      <c r="AB20" s="27"/>
      <c r="AC20" s="27"/>
      <c r="AD20" s="27"/>
      <c r="AE20" s="26">
        <v>1</v>
      </c>
      <c r="AF20" s="26"/>
      <c r="AG20" s="26"/>
      <c r="AH20" s="26"/>
      <c r="AI20" s="26">
        <v>1</v>
      </c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2004</v>
      </c>
      <c r="C21" s="40" t="s">
        <v>44</v>
      </c>
      <c r="D21" s="39" t="s">
        <v>43</v>
      </c>
      <c r="E21" s="26">
        <v>19</v>
      </c>
      <c r="F21" s="26">
        <v>1</v>
      </c>
      <c r="G21" s="26">
        <v>44</v>
      </c>
      <c r="H21" s="26">
        <v>3</v>
      </c>
      <c r="I21" s="26">
        <v>83</v>
      </c>
      <c r="J21" s="26">
        <v>0</v>
      </c>
      <c r="K21" s="26">
        <v>3</v>
      </c>
      <c r="L21" s="26">
        <v>35</v>
      </c>
      <c r="M21" s="26">
        <f t="shared" si="2"/>
        <v>45</v>
      </c>
      <c r="N21" s="29">
        <v>0.46899999999999997</v>
      </c>
      <c r="O21" s="24">
        <f t="shared" si="0"/>
        <v>176.97228144989339</v>
      </c>
      <c r="P21" s="26" t="s">
        <v>39</v>
      </c>
      <c r="Q21" s="18"/>
      <c r="R21" s="18" t="s">
        <v>45</v>
      </c>
      <c r="S21" s="18"/>
      <c r="T21" s="24" t="e">
        <f t="shared" si="3"/>
        <v>#DIV/0!</v>
      </c>
      <c r="U21" s="26">
        <v>7</v>
      </c>
      <c r="V21" s="26">
        <v>0</v>
      </c>
      <c r="W21" s="26">
        <v>9</v>
      </c>
      <c r="X21" s="26">
        <v>0</v>
      </c>
      <c r="Y21" s="26">
        <v>21</v>
      </c>
      <c r="Z21" s="27"/>
      <c r="AA21" s="27"/>
      <c r="AB21" s="27"/>
      <c r="AC21" s="27"/>
      <c r="AD21" s="27"/>
      <c r="AE21" s="26">
        <v>1</v>
      </c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2005</v>
      </c>
      <c r="C22" s="40" t="s">
        <v>45</v>
      </c>
      <c r="D22" s="39" t="s">
        <v>43</v>
      </c>
      <c r="E22" s="26">
        <v>20</v>
      </c>
      <c r="F22" s="26">
        <v>2</v>
      </c>
      <c r="G22" s="26">
        <v>42</v>
      </c>
      <c r="H22" s="26">
        <v>4</v>
      </c>
      <c r="I22" s="26">
        <v>95</v>
      </c>
      <c r="J22" s="26">
        <v>0</v>
      </c>
      <c r="K22" s="26">
        <v>5</v>
      </c>
      <c r="L22" s="26">
        <v>46</v>
      </c>
      <c r="M22" s="26">
        <f t="shared" si="2"/>
        <v>44</v>
      </c>
      <c r="N22" s="29">
        <v>0.49199999999999999</v>
      </c>
      <c r="O22" s="24">
        <f t="shared" si="0"/>
        <v>193.08943089430895</v>
      </c>
      <c r="P22" s="18" t="s">
        <v>52</v>
      </c>
      <c r="Q22" s="18"/>
      <c r="R22" s="18" t="s">
        <v>45</v>
      </c>
      <c r="S22" s="18" t="s">
        <v>45</v>
      </c>
      <c r="T22" s="24" t="e">
        <f t="shared" si="3"/>
        <v>#VALUE!</v>
      </c>
      <c r="U22" s="26"/>
      <c r="V22" s="26"/>
      <c r="W22" s="26"/>
      <c r="X22" s="26"/>
      <c r="Y22" s="26"/>
      <c r="Z22" s="27">
        <v>6</v>
      </c>
      <c r="AA22" s="27">
        <v>0</v>
      </c>
      <c r="AB22" s="27">
        <v>18</v>
      </c>
      <c r="AC22" s="27">
        <v>1</v>
      </c>
      <c r="AD22" s="27">
        <v>31</v>
      </c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6" t="s">
        <v>9</v>
      </c>
      <c r="C23" s="17"/>
      <c r="D23" s="15"/>
      <c r="E23" s="18">
        <f t="shared" ref="E23:M23" si="4">SUM(E6:E22)</f>
        <v>334</v>
      </c>
      <c r="F23" s="18">
        <f t="shared" si="4"/>
        <v>38</v>
      </c>
      <c r="G23" s="18">
        <f t="shared" si="4"/>
        <v>758</v>
      </c>
      <c r="H23" s="18">
        <f t="shared" si="4"/>
        <v>125</v>
      </c>
      <c r="I23" s="18">
        <f t="shared" si="4"/>
        <v>1879</v>
      </c>
      <c r="J23" s="18">
        <f t="shared" si="4"/>
        <v>125</v>
      </c>
      <c r="K23" s="18">
        <f t="shared" si="4"/>
        <v>258</v>
      </c>
      <c r="L23" s="18">
        <f t="shared" si="4"/>
        <v>700</v>
      </c>
      <c r="M23" s="18">
        <f t="shared" si="4"/>
        <v>796</v>
      </c>
      <c r="N23" s="30">
        <f>PRODUCT(I23/O23)</f>
        <v>0.57967743281205308</v>
      </c>
      <c r="O23" s="31">
        <f>SUM(O8:O22)</f>
        <v>3241.4579102809785</v>
      </c>
      <c r="P23" s="18"/>
      <c r="Q23" s="18"/>
      <c r="R23" s="18"/>
      <c r="S23" s="18"/>
      <c r="T23" s="24" t="e">
        <f t="shared" si="3"/>
        <v>#DIV/0!</v>
      </c>
      <c r="U23" s="18">
        <f t="shared" ref="U23:AJ23" si="5">SUM(U6:U22)</f>
        <v>61</v>
      </c>
      <c r="V23" s="18">
        <f t="shared" si="5"/>
        <v>4</v>
      </c>
      <c r="W23" s="18">
        <f t="shared" si="5"/>
        <v>113</v>
      </c>
      <c r="X23" s="18">
        <f t="shared" si="5"/>
        <v>10</v>
      </c>
      <c r="Y23" s="18">
        <f t="shared" si="5"/>
        <v>273</v>
      </c>
      <c r="Z23" s="18">
        <f t="shared" si="5"/>
        <v>8</v>
      </c>
      <c r="AA23" s="18">
        <f t="shared" si="5"/>
        <v>0</v>
      </c>
      <c r="AB23" s="18">
        <f t="shared" si="5"/>
        <v>19</v>
      </c>
      <c r="AC23" s="18">
        <f t="shared" si="5"/>
        <v>2</v>
      </c>
      <c r="AD23" s="18">
        <f t="shared" si="5"/>
        <v>36</v>
      </c>
      <c r="AE23" s="18">
        <f t="shared" si="5"/>
        <v>12</v>
      </c>
      <c r="AF23" s="18">
        <f t="shared" si="5"/>
        <v>0</v>
      </c>
      <c r="AG23" s="18">
        <f t="shared" si="5"/>
        <v>5</v>
      </c>
      <c r="AH23" s="18">
        <f t="shared" si="5"/>
        <v>3</v>
      </c>
      <c r="AI23" s="18">
        <f t="shared" si="5"/>
        <v>4</v>
      </c>
      <c r="AJ23" s="18">
        <f t="shared" si="5"/>
        <v>2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8" t="s">
        <v>2</v>
      </c>
      <c r="C24" s="32"/>
      <c r="D24" s="33">
        <f>SUM(F23:H23)+((I23-F23-G23)/3)+(E23/3)+(AE23*25)+(AF23*25)+(AG23*10)+(AH23*25)+(AI23*20)+(AJ23*15)</f>
        <v>1928.3333333333333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34"/>
      <c r="Q24" s="34"/>
      <c r="R24" s="34"/>
      <c r="S24" s="34"/>
      <c r="T24" s="34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35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36"/>
      <c r="P25" s="34"/>
      <c r="Q25" s="34"/>
      <c r="R25" s="34"/>
      <c r="S25" s="34"/>
      <c r="T25" s="34"/>
      <c r="U25" s="1"/>
      <c r="V25" s="3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16</v>
      </c>
      <c r="C26" s="38"/>
      <c r="D26" s="38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25</v>
      </c>
      <c r="L26" s="18" t="s">
        <v>26</v>
      </c>
      <c r="M26" s="18" t="s">
        <v>27</v>
      </c>
      <c r="N26" s="30" t="s">
        <v>32</v>
      </c>
      <c r="O26" s="24"/>
      <c r="P26" s="39" t="s">
        <v>55</v>
      </c>
      <c r="Q26" s="12"/>
      <c r="R26" s="12"/>
      <c r="S26" s="12"/>
      <c r="T26" s="71"/>
      <c r="U26" s="71"/>
      <c r="V26" s="71"/>
      <c r="W26" s="71"/>
      <c r="X26" s="71"/>
      <c r="Y26" s="12"/>
      <c r="Z26" s="12"/>
      <c r="AA26" s="71"/>
      <c r="AB26" s="71"/>
      <c r="AC26" s="71"/>
      <c r="AD26" s="12"/>
      <c r="AE26" s="12"/>
      <c r="AF26" s="12"/>
      <c r="AG26" s="12"/>
      <c r="AH26" s="12"/>
      <c r="AI26" s="12"/>
      <c r="AJ26" s="4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9" t="s">
        <v>17</v>
      </c>
      <c r="C27" s="12"/>
      <c r="D27" s="41"/>
      <c r="E27" s="26">
        <f>PRODUCT(E23)</f>
        <v>334</v>
      </c>
      <c r="F27" s="26">
        <f>PRODUCT(F23)</f>
        <v>38</v>
      </c>
      <c r="G27" s="26">
        <f>PRODUCT(G23)</f>
        <v>758</v>
      </c>
      <c r="H27" s="26">
        <f>PRODUCT(H23)</f>
        <v>125</v>
      </c>
      <c r="I27" s="26">
        <f>PRODUCT(I23)</f>
        <v>1879</v>
      </c>
      <c r="J27" s="1"/>
      <c r="K27" s="42">
        <f>PRODUCT((F27+G27)/E27)</f>
        <v>2.3832335329341316</v>
      </c>
      <c r="L27" s="42">
        <f>PRODUCT(H27/E27)</f>
        <v>0.37425149700598803</v>
      </c>
      <c r="M27" s="42">
        <f>PRODUCT(I27/E27)</f>
        <v>5.6257485029940124</v>
      </c>
      <c r="N27" s="29">
        <f>PRODUCT(N23)</f>
        <v>0.57967743281205308</v>
      </c>
      <c r="O27" s="24">
        <f>PRODUCT(O23)</f>
        <v>3241.4579102809785</v>
      </c>
      <c r="P27" s="72" t="s">
        <v>56</v>
      </c>
      <c r="Q27" s="73"/>
      <c r="R27" s="73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5"/>
      <c r="AJ27" s="134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3" t="s">
        <v>18</v>
      </c>
      <c r="C28" s="44"/>
      <c r="D28" s="45"/>
      <c r="E28" s="26">
        <f>PRODUCT(U23)</f>
        <v>61</v>
      </c>
      <c r="F28" s="26">
        <f>PRODUCT(V23)</f>
        <v>4</v>
      </c>
      <c r="G28" s="26">
        <f>PRODUCT(W23)</f>
        <v>113</v>
      </c>
      <c r="H28" s="26">
        <f>PRODUCT(X23)</f>
        <v>10</v>
      </c>
      <c r="I28" s="26">
        <f>PRODUCT(Y23)</f>
        <v>273</v>
      </c>
      <c r="J28" s="1"/>
      <c r="K28" s="42">
        <f>PRODUCT((F28+G28)/E28)</f>
        <v>1.9180327868852458</v>
      </c>
      <c r="L28" s="42">
        <f>PRODUCT(H28/E28)</f>
        <v>0.16393442622950818</v>
      </c>
      <c r="M28" s="42">
        <f>PRODUCT(I28/E28)</f>
        <v>4.4754098360655741</v>
      </c>
      <c r="N28" s="29">
        <f>PRODUCT(I28/O28)</f>
        <v>0.51412429378531077</v>
      </c>
      <c r="O28" s="24">
        <v>531</v>
      </c>
      <c r="P28" s="76" t="s">
        <v>135</v>
      </c>
      <c r="Q28" s="77"/>
      <c r="R28" s="77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135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46" t="s">
        <v>19</v>
      </c>
      <c r="C29" s="47"/>
      <c r="D29" s="48"/>
      <c r="E29" s="27">
        <f>PRODUCT(Z23)</f>
        <v>8</v>
      </c>
      <c r="F29" s="27">
        <f>PRODUCT(AA23)</f>
        <v>0</v>
      </c>
      <c r="G29" s="27">
        <f>PRODUCT(AB23)</f>
        <v>19</v>
      </c>
      <c r="H29" s="27">
        <f>PRODUCT(AC23)</f>
        <v>2</v>
      </c>
      <c r="I29" s="27">
        <f>PRODUCT(AD23)</f>
        <v>36</v>
      </c>
      <c r="J29" s="1"/>
      <c r="K29" s="49">
        <f>PRODUCT((F29+G29)/E29)</f>
        <v>2.375</v>
      </c>
      <c r="L29" s="49">
        <f>PRODUCT(H29/E29)</f>
        <v>0.25</v>
      </c>
      <c r="M29" s="49">
        <f>PRODUCT(I29/E29)</f>
        <v>4.5</v>
      </c>
      <c r="N29" s="50">
        <v>0.63300000000000001</v>
      </c>
      <c r="O29" s="24">
        <v>49</v>
      </c>
      <c r="P29" s="76" t="s">
        <v>136</v>
      </c>
      <c r="Q29" s="77"/>
      <c r="R29" s="77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9"/>
      <c r="AJ29" s="135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51" t="s">
        <v>20</v>
      </c>
      <c r="C30" s="52"/>
      <c r="D30" s="53"/>
      <c r="E30" s="18">
        <f>SUM(E27:E29)</f>
        <v>403</v>
      </c>
      <c r="F30" s="18">
        <f>SUM(F27:F29)</f>
        <v>42</v>
      </c>
      <c r="G30" s="18">
        <f>SUM(G27:G29)</f>
        <v>890</v>
      </c>
      <c r="H30" s="18">
        <f>SUM(H27:H29)</f>
        <v>137</v>
      </c>
      <c r="I30" s="18">
        <f>SUM(I27:I29)</f>
        <v>2188</v>
      </c>
      <c r="J30" s="1"/>
      <c r="K30" s="54">
        <f>PRODUCT((F30+G30)/E30)</f>
        <v>2.3126550868486353</v>
      </c>
      <c r="L30" s="54">
        <f>PRODUCT(H30/E30)</f>
        <v>0.33995037220843671</v>
      </c>
      <c r="M30" s="54">
        <f>PRODUCT(I30/E30)</f>
        <v>5.4292803970223327</v>
      </c>
      <c r="N30" s="30">
        <f>PRODUCT(I30/O30)</f>
        <v>0.57255635188694887</v>
      </c>
      <c r="O30" s="24">
        <f>SUM(O27:O29)</f>
        <v>3821.4579102809785</v>
      </c>
      <c r="P30" s="80" t="s">
        <v>57</v>
      </c>
      <c r="Q30" s="81"/>
      <c r="R30" s="81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3"/>
      <c r="AJ30" s="136"/>
      <c r="AK30" s="23"/>
      <c r="AL30" s="8"/>
      <c r="AM30" s="8"/>
      <c r="AN30" s="8"/>
      <c r="AO30" s="8"/>
      <c r="AP30" s="8"/>
    </row>
    <row r="31" spans="1:42" ht="12.75" customHeight="1" x14ac:dyDescent="0.2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35"/>
      <c r="L31" s="35"/>
      <c r="M31" s="35"/>
      <c r="N31" s="34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39" t="s">
        <v>137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3"/>
      <c r="O32" s="11"/>
      <c r="P32" s="12"/>
      <c r="Q32" s="12"/>
      <c r="R32" s="12"/>
      <c r="S32" s="12"/>
      <c r="T32" s="11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41"/>
      <c r="AK32" s="23"/>
      <c r="AL32" s="8"/>
      <c r="AM32" s="8"/>
      <c r="AN32" s="8"/>
      <c r="AO32" s="8"/>
      <c r="AP32" s="8"/>
    </row>
    <row r="33" spans="1:42" ht="11.25" customHeight="1" x14ac:dyDescent="0.2">
      <c r="A33" s="1"/>
      <c r="B33" s="37"/>
      <c r="C33" s="37"/>
      <c r="D33" s="37"/>
      <c r="E33" s="37"/>
      <c r="F33" s="37"/>
      <c r="G33" s="37"/>
      <c r="H33" s="37"/>
      <c r="I33" s="37"/>
      <c r="J33" s="1"/>
      <c r="K33" s="37"/>
      <c r="L33" s="37"/>
      <c r="M33" s="37"/>
      <c r="N33" s="34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 t="s">
        <v>33</v>
      </c>
      <c r="C34" s="1"/>
      <c r="D34" s="1" t="s">
        <v>47</v>
      </c>
      <c r="E34" s="1"/>
      <c r="F34" s="1"/>
      <c r="G34" s="1"/>
      <c r="H34" s="1"/>
      <c r="I34" s="1"/>
      <c r="J34" s="1"/>
      <c r="K34" s="1" t="s">
        <v>59</v>
      </c>
      <c r="L34" s="1"/>
      <c r="M34" s="1"/>
      <c r="N34" s="37"/>
      <c r="O34" s="24"/>
      <c r="P34" s="1"/>
      <c r="Q34" s="37"/>
      <c r="R34" s="1"/>
      <c r="S34" s="1" t="s">
        <v>49</v>
      </c>
      <c r="T34" s="24"/>
      <c r="U34" s="1"/>
      <c r="V34" s="1"/>
      <c r="W34" s="1"/>
      <c r="X34" s="1"/>
      <c r="Y34" s="1"/>
      <c r="Z34" s="1" t="s">
        <v>50</v>
      </c>
      <c r="AA34" s="1"/>
      <c r="AB34" s="1"/>
      <c r="AC34" s="1"/>
      <c r="AD34" s="1"/>
      <c r="AE34" s="1"/>
      <c r="AF34" s="1" t="s">
        <v>48</v>
      </c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4"/>
      <c r="P37" s="24"/>
      <c r="Q37" s="24"/>
      <c r="R37" s="24"/>
      <c r="S37" s="24"/>
      <c r="T37" s="24"/>
      <c r="U37" s="1"/>
      <c r="V37" s="8"/>
      <c r="W37" s="8"/>
      <c r="X37" s="1"/>
      <c r="Y37" s="1"/>
      <c r="Z37" s="1"/>
      <c r="AA37" s="1"/>
      <c r="AB37" s="1"/>
      <c r="AC37" s="1"/>
      <c r="AD37" s="1"/>
      <c r="AE37" s="1"/>
      <c r="AF37" s="56"/>
      <c r="AG37" s="3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6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6"/>
      <c r="N44" s="56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57"/>
      <c r="AM45" s="57"/>
      <c r="AN45" s="57"/>
      <c r="AO45" s="57"/>
      <c r="AP45" s="57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55"/>
      <c r="AC46" s="24"/>
      <c r="AD46" s="24"/>
      <c r="AE46" s="24"/>
      <c r="AF46" s="24"/>
      <c r="AG46" s="24"/>
      <c r="AH46" s="24"/>
      <c r="AI46" s="24"/>
      <c r="AJ46" s="24"/>
      <c r="AK46" s="8"/>
      <c r="AL46" s="57"/>
      <c r="AM46" s="57"/>
      <c r="AN46" s="57"/>
      <c r="AO46" s="57"/>
      <c r="AP46" s="57"/>
    </row>
    <row r="47" spans="1:42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55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5"/>
      <c r="AB48" s="55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5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58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6"/>
      <c r="N50" s="34"/>
      <c r="O50" s="24"/>
      <c r="P50" s="24"/>
      <c r="Q50" s="24"/>
      <c r="R50" s="24"/>
      <c r="S50" s="24"/>
      <c r="T50" s="24"/>
      <c r="U50" s="1"/>
      <c r="V50" s="37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</row>
    <row r="51" spans="1:37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5"/>
      <c r="AB51" s="55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5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55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55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55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37"/>
      <c r="W56" s="1"/>
      <c r="X56" s="1"/>
      <c r="Y56" s="24"/>
      <c r="Z56" s="24"/>
      <c r="AA56" s="55"/>
      <c r="AB56" s="1"/>
      <c r="AC56" s="1"/>
      <c r="AD56" s="1"/>
      <c r="AE56" s="1"/>
      <c r="AF56" s="1"/>
      <c r="AG56" s="1"/>
      <c r="AH56" s="1"/>
      <c r="AI56" s="1"/>
      <c r="AJ56" s="1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23.85546875" style="69" customWidth="1"/>
    <col min="4" max="4" width="10.5703125" style="124" customWidth="1"/>
    <col min="5" max="5" width="14.42578125" style="124" customWidth="1"/>
    <col min="6" max="6" width="0.7109375" style="36" customWidth="1"/>
    <col min="7" max="11" width="4.7109375" style="69" customWidth="1"/>
    <col min="12" max="12" width="6.28515625" style="69" customWidth="1"/>
    <col min="13" max="16" width="4.7109375" style="69" customWidth="1"/>
    <col min="17" max="21" width="6.7109375" style="172" customWidth="1"/>
    <col min="22" max="22" width="11" style="69" customWidth="1"/>
    <col min="23" max="23" width="24.140625" style="124" customWidth="1"/>
    <col min="24" max="24" width="9.42578125" style="69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0" t="s">
        <v>125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67"/>
      <c r="R1" s="167"/>
      <c r="S1" s="167"/>
      <c r="T1" s="167"/>
      <c r="U1" s="167"/>
      <c r="V1" s="89"/>
      <c r="W1" s="90"/>
      <c r="X1" s="61"/>
      <c r="Y1" s="91"/>
      <c r="Z1" s="91"/>
      <c r="AA1" s="91"/>
      <c r="AB1" s="91"/>
      <c r="AC1" s="91"/>
      <c r="AD1" s="91"/>
    </row>
    <row r="2" spans="1:30" x14ac:dyDescent="0.25">
      <c r="A2" s="8"/>
      <c r="B2" s="10" t="s">
        <v>34</v>
      </c>
      <c r="C2" s="4" t="s">
        <v>46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68"/>
      <c r="R2" s="168"/>
      <c r="S2" s="168"/>
      <c r="T2" s="168"/>
      <c r="U2" s="168"/>
      <c r="V2" s="11"/>
      <c r="W2" s="92"/>
      <c r="X2" s="40"/>
      <c r="Y2" s="91"/>
      <c r="Z2" s="91"/>
      <c r="AA2" s="91"/>
      <c r="AB2" s="91"/>
      <c r="AC2" s="91"/>
      <c r="AD2" s="91"/>
    </row>
    <row r="3" spans="1:30" x14ac:dyDescent="0.25">
      <c r="A3" s="8"/>
      <c r="B3" s="94" t="s">
        <v>124</v>
      </c>
      <c r="C3" s="22" t="s">
        <v>61</v>
      </c>
      <c r="D3" s="95" t="s">
        <v>62</v>
      </c>
      <c r="E3" s="96" t="s">
        <v>1</v>
      </c>
      <c r="F3" s="24"/>
      <c r="G3" s="97" t="s">
        <v>63</v>
      </c>
      <c r="H3" s="98" t="s">
        <v>64</v>
      </c>
      <c r="I3" s="98" t="s">
        <v>30</v>
      </c>
      <c r="J3" s="17" t="s">
        <v>65</v>
      </c>
      <c r="K3" s="99" t="s">
        <v>66</v>
      </c>
      <c r="L3" s="99" t="s">
        <v>67</v>
      </c>
      <c r="M3" s="97" t="s">
        <v>68</v>
      </c>
      <c r="N3" s="97" t="s">
        <v>29</v>
      </c>
      <c r="O3" s="98" t="s">
        <v>69</v>
      </c>
      <c r="P3" s="97" t="s">
        <v>64</v>
      </c>
      <c r="Q3" s="169" t="s">
        <v>3</v>
      </c>
      <c r="R3" s="169">
        <v>1</v>
      </c>
      <c r="S3" s="169">
        <v>2</v>
      </c>
      <c r="T3" s="169">
        <v>3</v>
      </c>
      <c r="U3" s="169" t="s">
        <v>70</v>
      </c>
      <c r="V3" s="17" t="s">
        <v>21</v>
      </c>
      <c r="W3" s="16" t="s">
        <v>71</v>
      </c>
      <c r="X3" s="16" t="s">
        <v>72</v>
      </c>
      <c r="Y3" s="91"/>
      <c r="Z3" s="91"/>
      <c r="AA3" s="91"/>
      <c r="AB3" s="91"/>
      <c r="AC3" s="91"/>
      <c r="AD3" s="91"/>
    </row>
    <row r="4" spans="1:30" x14ac:dyDescent="0.25">
      <c r="A4" s="126"/>
      <c r="B4" s="137" t="s">
        <v>76</v>
      </c>
      <c r="C4" s="138" t="s">
        <v>77</v>
      </c>
      <c r="D4" s="127" t="s">
        <v>78</v>
      </c>
      <c r="E4" s="132" t="s">
        <v>37</v>
      </c>
      <c r="F4" s="154"/>
      <c r="G4" s="128">
        <v>1</v>
      </c>
      <c r="H4" s="128"/>
      <c r="I4" s="128"/>
      <c r="J4" s="128"/>
      <c r="K4" s="128" t="s">
        <v>126</v>
      </c>
      <c r="L4" s="128"/>
      <c r="M4" s="128">
        <v>1</v>
      </c>
      <c r="N4" s="128"/>
      <c r="O4" s="140"/>
      <c r="P4" s="140"/>
      <c r="Q4" s="141" t="s">
        <v>145</v>
      </c>
      <c r="R4" s="141"/>
      <c r="S4" s="141" t="s">
        <v>145</v>
      </c>
      <c r="T4" s="141"/>
      <c r="U4" s="141"/>
      <c r="V4" s="142">
        <v>1</v>
      </c>
      <c r="W4" s="131" t="s">
        <v>79</v>
      </c>
      <c r="X4" s="155" t="s">
        <v>80</v>
      </c>
      <c r="Y4" s="24"/>
      <c r="Z4" s="91"/>
      <c r="AA4" s="91"/>
      <c r="AB4" s="91"/>
      <c r="AC4" s="91"/>
      <c r="AD4" s="91"/>
    </row>
    <row r="5" spans="1:30" x14ac:dyDescent="0.25">
      <c r="A5" s="126"/>
      <c r="B5" s="137" t="s">
        <v>81</v>
      </c>
      <c r="C5" s="138" t="s">
        <v>82</v>
      </c>
      <c r="D5" s="127" t="s">
        <v>78</v>
      </c>
      <c r="E5" s="132" t="s">
        <v>37</v>
      </c>
      <c r="F5" s="154"/>
      <c r="G5" s="128">
        <v>1</v>
      </c>
      <c r="H5" s="128"/>
      <c r="I5" s="128"/>
      <c r="J5" s="128"/>
      <c r="K5" s="128" t="s">
        <v>126</v>
      </c>
      <c r="L5" s="128"/>
      <c r="M5" s="128">
        <v>1</v>
      </c>
      <c r="N5" s="128"/>
      <c r="O5" s="140"/>
      <c r="P5" s="140"/>
      <c r="Q5" s="141" t="s">
        <v>142</v>
      </c>
      <c r="R5" s="141"/>
      <c r="S5" s="141"/>
      <c r="T5" s="141"/>
      <c r="U5" s="141" t="s">
        <v>142</v>
      </c>
      <c r="V5" s="142">
        <v>0</v>
      </c>
      <c r="W5" s="131" t="s">
        <v>83</v>
      </c>
      <c r="X5" s="155" t="s">
        <v>84</v>
      </c>
      <c r="Y5" s="24"/>
      <c r="Z5" s="91"/>
      <c r="AA5" s="91"/>
      <c r="AB5" s="91"/>
      <c r="AC5" s="91"/>
      <c r="AD5" s="91"/>
    </row>
    <row r="6" spans="1:30" x14ac:dyDescent="0.25">
      <c r="A6" s="126"/>
      <c r="B6" s="137" t="s">
        <v>85</v>
      </c>
      <c r="C6" s="138" t="s">
        <v>86</v>
      </c>
      <c r="D6" s="156" t="s">
        <v>78</v>
      </c>
      <c r="E6" s="157" t="s">
        <v>37</v>
      </c>
      <c r="F6" s="154"/>
      <c r="G6" s="144"/>
      <c r="H6" s="140"/>
      <c r="I6" s="140">
        <v>1</v>
      </c>
      <c r="J6" s="158" t="s">
        <v>69</v>
      </c>
      <c r="K6" s="158">
        <v>8</v>
      </c>
      <c r="L6" s="129"/>
      <c r="M6" s="158">
        <v>1</v>
      </c>
      <c r="N6" s="144"/>
      <c r="O6" s="140"/>
      <c r="P6" s="140"/>
      <c r="Q6" s="141" t="s">
        <v>146</v>
      </c>
      <c r="R6" s="141"/>
      <c r="S6" s="141"/>
      <c r="T6" s="141" t="s">
        <v>147</v>
      </c>
      <c r="U6" s="141" t="s">
        <v>148</v>
      </c>
      <c r="V6" s="142">
        <v>0.4</v>
      </c>
      <c r="W6" s="131" t="s">
        <v>87</v>
      </c>
      <c r="X6" s="155" t="s">
        <v>88</v>
      </c>
      <c r="Y6" s="24"/>
      <c r="Z6" s="91"/>
      <c r="AA6" s="91"/>
      <c r="AB6" s="91"/>
      <c r="AC6" s="91"/>
      <c r="AD6" s="91"/>
    </row>
    <row r="7" spans="1:30" x14ac:dyDescent="0.25">
      <c r="A7" s="126"/>
      <c r="B7" s="137" t="s">
        <v>89</v>
      </c>
      <c r="C7" s="138" t="s">
        <v>90</v>
      </c>
      <c r="D7" s="127" t="s">
        <v>78</v>
      </c>
      <c r="E7" s="132" t="s">
        <v>37</v>
      </c>
      <c r="F7" s="154"/>
      <c r="G7" s="128"/>
      <c r="H7" s="128">
        <v>1</v>
      </c>
      <c r="I7" s="128"/>
      <c r="J7" s="128" t="s">
        <v>69</v>
      </c>
      <c r="K7" s="128">
        <v>5</v>
      </c>
      <c r="L7" s="128" t="s">
        <v>91</v>
      </c>
      <c r="M7" s="128">
        <v>1</v>
      </c>
      <c r="N7" s="128"/>
      <c r="O7" s="140"/>
      <c r="P7" s="140"/>
      <c r="Q7" s="141" t="s">
        <v>149</v>
      </c>
      <c r="R7" s="141" t="s">
        <v>150</v>
      </c>
      <c r="S7" s="141" t="s">
        <v>148</v>
      </c>
      <c r="T7" s="141" t="s">
        <v>151</v>
      </c>
      <c r="U7" s="141" t="s">
        <v>150</v>
      </c>
      <c r="V7" s="142">
        <v>0.16666666666666666</v>
      </c>
      <c r="W7" s="131" t="s">
        <v>92</v>
      </c>
      <c r="X7" s="155" t="s">
        <v>93</v>
      </c>
      <c r="Y7" s="24"/>
      <c r="Z7" s="91"/>
      <c r="AA7" s="91"/>
      <c r="AB7" s="91"/>
      <c r="AC7" s="91"/>
      <c r="AD7" s="91"/>
    </row>
    <row r="8" spans="1:30" x14ac:dyDescent="0.25">
      <c r="A8" s="126"/>
      <c r="B8" s="137" t="s">
        <v>94</v>
      </c>
      <c r="C8" s="138" t="s">
        <v>95</v>
      </c>
      <c r="D8" s="127" t="s">
        <v>78</v>
      </c>
      <c r="E8" s="132" t="s">
        <v>37</v>
      </c>
      <c r="F8" s="154"/>
      <c r="G8" s="128"/>
      <c r="H8" s="128"/>
      <c r="I8" s="128">
        <v>1</v>
      </c>
      <c r="J8" s="128" t="s">
        <v>69</v>
      </c>
      <c r="K8" s="128">
        <v>5</v>
      </c>
      <c r="L8" s="128"/>
      <c r="M8" s="128">
        <v>1</v>
      </c>
      <c r="N8" s="128"/>
      <c r="O8" s="140">
        <v>1</v>
      </c>
      <c r="P8" s="140"/>
      <c r="Q8" s="141" t="s">
        <v>152</v>
      </c>
      <c r="R8" s="141" t="s">
        <v>145</v>
      </c>
      <c r="S8" s="141" t="s">
        <v>145</v>
      </c>
      <c r="T8" s="141" t="s">
        <v>153</v>
      </c>
      <c r="U8" s="141" t="s">
        <v>153</v>
      </c>
      <c r="V8" s="142">
        <v>0.66666666666666663</v>
      </c>
      <c r="W8" s="131" t="s">
        <v>96</v>
      </c>
      <c r="X8" s="155" t="s">
        <v>97</v>
      </c>
      <c r="Y8" s="24"/>
      <c r="Z8" s="91"/>
      <c r="AA8" s="91"/>
      <c r="AB8" s="91"/>
      <c r="AC8" s="91"/>
      <c r="AD8" s="91"/>
    </row>
    <row r="9" spans="1:30" x14ac:dyDescent="0.25">
      <c r="A9" s="126"/>
      <c r="B9" s="137" t="s">
        <v>98</v>
      </c>
      <c r="C9" s="138" t="s">
        <v>99</v>
      </c>
      <c r="D9" s="127" t="s">
        <v>78</v>
      </c>
      <c r="E9" s="132" t="s">
        <v>37</v>
      </c>
      <c r="F9" s="154"/>
      <c r="G9" s="128"/>
      <c r="H9" s="128"/>
      <c r="I9" s="128">
        <v>1</v>
      </c>
      <c r="J9" s="128"/>
      <c r="K9" s="128" t="s">
        <v>126</v>
      </c>
      <c r="L9" s="128"/>
      <c r="M9" s="128">
        <v>1</v>
      </c>
      <c r="N9" s="128"/>
      <c r="O9" s="140">
        <v>1</v>
      </c>
      <c r="P9" s="140"/>
      <c r="Q9" s="141" t="s">
        <v>151</v>
      </c>
      <c r="R9" s="141"/>
      <c r="S9" s="141"/>
      <c r="T9" s="141" t="s">
        <v>145</v>
      </c>
      <c r="U9" s="141" t="s">
        <v>144</v>
      </c>
      <c r="V9" s="142">
        <v>0.5</v>
      </c>
      <c r="W9" s="131" t="s">
        <v>83</v>
      </c>
      <c r="X9" s="155" t="s">
        <v>100</v>
      </c>
      <c r="Y9" s="24"/>
      <c r="Z9" s="91"/>
      <c r="AA9" s="91"/>
      <c r="AB9" s="91"/>
      <c r="AC9" s="91"/>
      <c r="AD9" s="91"/>
    </row>
    <row r="10" spans="1:30" x14ac:dyDescent="0.25">
      <c r="A10" s="126"/>
      <c r="B10" s="137" t="s">
        <v>101</v>
      </c>
      <c r="C10" s="138" t="s">
        <v>99</v>
      </c>
      <c r="D10" s="127" t="s">
        <v>78</v>
      </c>
      <c r="E10" s="132" t="s">
        <v>37</v>
      </c>
      <c r="F10" s="154"/>
      <c r="G10" s="128"/>
      <c r="H10" s="128"/>
      <c r="I10" s="128">
        <v>1</v>
      </c>
      <c r="J10" s="128" t="s">
        <v>69</v>
      </c>
      <c r="K10" s="128">
        <v>6</v>
      </c>
      <c r="L10" s="128"/>
      <c r="M10" s="128">
        <v>1</v>
      </c>
      <c r="N10" s="128"/>
      <c r="O10" s="140"/>
      <c r="P10" s="140"/>
      <c r="Q10" s="141" t="s">
        <v>154</v>
      </c>
      <c r="R10" s="141" t="s">
        <v>142</v>
      </c>
      <c r="S10" s="141" t="s">
        <v>145</v>
      </c>
      <c r="T10" s="141" t="s">
        <v>153</v>
      </c>
      <c r="U10" s="141" t="s">
        <v>148</v>
      </c>
      <c r="V10" s="142">
        <v>0.33333333333333331</v>
      </c>
      <c r="W10" s="131" t="s">
        <v>102</v>
      </c>
      <c r="X10" s="155" t="s">
        <v>103</v>
      </c>
      <c r="Y10" s="24"/>
      <c r="Z10" s="91"/>
      <c r="AA10" s="91"/>
      <c r="AB10" s="91"/>
      <c r="AC10" s="91"/>
      <c r="AD10" s="91"/>
    </row>
    <row r="11" spans="1:30" x14ac:dyDescent="0.25">
      <c r="A11" s="126"/>
      <c r="B11" s="137" t="s">
        <v>104</v>
      </c>
      <c r="C11" s="138" t="s">
        <v>105</v>
      </c>
      <c r="D11" s="127" t="s">
        <v>78</v>
      </c>
      <c r="E11" s="132" t="s">
        <v>42</v>
      </c>
      <c r="F11" s="154"/>
      <c r="G11" s="128"/>
      <c r="H11" s="128"/>
      <c r="I11" s="128">
        <v>1</v>
      </c>
      <c r="J11" s="128" t="s">
        <v>69</v>
      </c>
      <c r="K11" s="128">
        <v>5</v>
      </c>
      <c r="L11" s="128"/>
      <c r="M11" s="128">
        <v>1</v>
      </c>
      <c r="N11" s="128"/>
      <c r="O11" s="140"/>
      <c r="P11" s="140"/>
      <c r="Q11" s="141" t="s">
        <v>155</v>
      </c>
      <c r="R11" s="141"/>
      <c r="S11" s="141" t="s">
        <v>142</v>
      </c>
      <c r="T11" s="141" t="s">
        <v>153</v>
      </c>
      <c r="U11" s="141" t="s">
        <v>142</v>
      </c>
      <c r="V11" s="142">
        <v>0.25</v>
      </c>
      <c r="W11" s="131" t="s">
        <v>106</v>
      </c>
      <c r="X11" s="155" t="s">
        <v>107</v>
      </c>
      <c r="Y11" s="24"/>
      <c r="Z11" s="91"/>
      <c r="AA11" s="91"/>
      <c r="AB11" s="91"/>
      <c r="AC11" s="91"/>
      <c r="AD11" s="91"/>
    </row>
    <row r="12" spans="1:30" x14ac:dyDescent="0.25">
      <c r="A12" s="126"/>
      <c r="B12" s="137" t="s">
        <v>108</v>
      </c>
      <c r="C12" s="138" t="s">
        <v>109</v>
      </c>
      <c r="D12" s="127" t="s">
        <v>78</v>
      </c>
      <c r="E12" s="132" t="s">
        <v>42</v>
      </c>
      <c r="F12" s="154"/>
      <c r="G12" s="128"/>
      <c r="H12" s="128"/>
      <c r="I12" s="128">
        <v>1</v>
      </c>
      <c r="J12" s="128"/>
      <c r="K12" s="128" t="s">
        <v>126</v>
      </c>
      <c r="L12" s="128" t="s">
        <v>91</v>
      </c>
      <c r="M12" s="128">
        <v>1</v>
      </c>
      <c r="N12" s="128"/>
      <c r="O12" s="140">
        <v>3</v>
      </c>
      <c r="P12" s="140"/>
      <c r="Q12" s="141" t="s">
        <v>156</v>
      </c>
      <c r="R12" s="141" t="s">
        <v>142</v>
      </c>
      <c r="S12" s="141"/>
      <c r="T12" s="141" t="s">
        <v>151</v>
      </c>
      <c r="U12" s="141" t="s">
        <v>143</v>
      </c>
      <c r="V12" s="142">
        <v>0.625</v>
      </c>
      <c r="W12" s="131" t="s">
        <v>110</v>
      </c>
      <c r="X12" s="155" t="s">
        <v>111</v>
      </c>
      <c r="Y12" s="24"/>
      <c r="Z12" s="91"/>
      <c r="AA12" s="91"/>
      <c r="AB12" s="91"/>
      <c r="AC12" s="91"/>
      <c r="AD12" s="91"/>
    </row>
    <row r="13" spans="1:30" x14ac:dyDescent="0.25">
      <c r="A13" s="126"/>
      <c r="B13" s="137" t="s">
        <v>112</v>
      </c>
      <c r="C13" s="138" t="s">
        <v>113</v>
      </c>
      <c r="D13" s="127" t="s">
        <v>78</v>
      </c>
      <c r="E13" s="132" t="s">
        <v>42</v>
      </c>
      <c r="F13" s="154"/>
      <c r="G13" s="128">
        <v>1</v>
      </c>
      <c r="H13" s="128"/>
      <c r="I13" s="128"/>
      <c r="J13" s="128"/>
      <c r="K13" s="128" t="s">
        <v>126</v>
      </c>
      <c r="L13" s="128" t="s">
        <v>114</v>
      </c>
      <c r="M13" s="128">
        <v>1</v>
      </c>
      <c r="N13" s="128"/>
      <c r="O13" s="140">
        <v>2</v>
      </c>
      <c r="P13" s="140"/>
      <c r="Q13" s="141" t="s">
        <v>141</v>
      </c>
      <c r="R13" s="141"/>
      <c r="S13" s="141"/>
      <c r="T13" s="141" t="s">
        <v>147</v>
      </c>
      <c r="U13" s="141" t="s">
        <v>151</v>
      </c>
      <c r="V13" s="142">
        <v>0.5714285714285714</v>
      </c>
      <c r="W13" s="131" t="s">
        <v>115</v>
      </c>
      <c r="X13" s="155" t="s">
        <v>116</v>
      </c>
      <c r="Y13" s="24"/>
      <c r="Z13" s="91"/>
      <c r="AA13" s="91"/>
      <c r="AB13" s="91"/>
      <c r="AC13" s="91"/>
      <c r="AD13" s="91"/>
    </row>
    <row r="14" spans="1:30" x14ac:dyDescent="0.25">
      <c r="A14" s="126"/>
      <c r="B14" s="159" t="s">
        <v>117</v>
      </c>
      <c r="C14" s="160" t="s">
        <v>118</v>
      </c>
      <c r="D14" s="100" t="s">
        <v>73</v>
      </c>
      <c r="E14" s="161" t="s">
        <v>43</v>
      </c>
      <c r="F14" s="154"/>
      <c r="G14" s="101">
        <v>1</v>
      </c>
      <c r="H14" s="101"/>
      <c r="I14" s="101"/>
      <c r="J14" s="101"/>
      <c r="K14" s="101" t="s">
        <v>126</v>
      </c>
      <c r="L14" s="101"/>
      <c r="M14" s="101">
        <v>1</v>
      </c>
      <c r="N14" s="101"/>
      <c r="O14" s="162">
        <v>1</v>
      </c>
      <c r="P14" s="162"/>
      <c r="Q14" s="163" t="s">
        <v>157</v>
      </c>
      <c r="R14" s="163"/>
      <c r="S14" s="163"/>
      <c r="T14" s="163" t="s">
        <v>142</v>
      </c>
      <c r="U14" s="163" t="s">
        <v>155</v>
      </c>
      <c r="V14" s="164">
        <v>0.2</v>
      </c>
      <c r="W14" s="165" t="s">
        <v>119</v>
      </c>
      <c r="X14" s="166" t="s">
        <v>120</v>
      </c>
      <c r="Y14" s="24"/>
      <c r="Z14" s="91"/>
      <c r="AA14" s="91"/>
      <c r="AB14" s="91"/>
      <c r="AC14" s="91"/>
      <c r="AD14" s="91"/>
    </row>
    <row r="15" spans="1:30" x14ac:dyDescent="0.25">
      <c r="A15" s="126"/>
      <c r="B15" s="159" t="s">
        <v>158</v>
      </c>
      <c r="C15" s="160" t="s">
        <v>121</v>
      </c>
      <c r="D15" s="100" t="s">
        <v>73</v>
      </c>
      <c r="E15" s="161" t="s">
        <v>43</v>
      </c>
      <c r="F15" s="154"/>
      <c r="G15" s="101">
        <v>1</v>
      </c>
      <c r="H15" s="101"/>
      <c r="I15" s="101"/>
      <c r="J15" s="101"/>
      <c r="K15" s="101" t="s">
        <v>126</v>
      </c>
      <c r="L15" s="101"/>
      <c r="M15" s="101">
        <v>1</v>
      </c>
      <c r="N15" s="101"/>
      <c r="O15" s="162">
        <v>3</v>
      </c>
      <c r="P15" s="162">
        <v>1</v>
      </c>
      <c r="Q15" s="163" t="s">
        <v>159</v>
      </c>
      <c r="R15" s="163"/>
      <c r="S15" s="163"/>
      <c r="T15" s="163" t="s">
        <v>148</v>
      </c>
      <c r="U15" s="163" t="s">
        <v>160</v>
      </c>
      <c r="V15" s="164">
        <v>0.42857142857142855</v>
      </c>
      <c r="W15" s="165" t="s">
        <v>122</v>
      </c>
      <c r="X15" s="166" t="s">
        <v>123</v>
      </c>
      <c r="Y15" s="24"/>
      <c r="Z15" s="91"/>
      <c r="AA15" s="91"/>
      <c r="AB15" s="91"/>
      <c r="AC15" s="91"/>
      <c r="AD15" s="91"/>
    </row>
    <row r="16" spans="1:30" x14ac:dyDescent="0.25">
      <c r="A16" s="23"/>
      <c r="B16" s="22" t="s">
        <v>9</v>
      </c>
      <c r="C16" s="17"/>
      <c r="D16" s="16"/>
      <c r="E16" s="102"/>
      <c r="F16" s="103"/>
      <c r="G16" s="18">
        <f>SUM(G4:G15)</f>
        <v>5</v>
      </c>
      <c r="H16" s="18">
        <f>SUM(H4:H15)</f>
        <v>1</v>
      </c>
      <c r="I16" s="18">
        <f>SUM(I4:I15)</f>
        <v>6</v>
      </c>
      <c r="J16" s="17"/>
      <c r="K16" s="17"/>
      <c r="L16" s="17"/>
      <c r="M16" s="18">
        <f t="shared" ref="M16:U16" si="0">SUM(M4:M15)</f>
        <v>12</v>
      </c>
      <c r="N16" s="18"/>
      <c r="O16" s="18">
        <f t="shared" si="0"/>
        <v>11</v>
      </c>
      <c r="P16" s="18">
        <f t="shared" si="0"/>
        <v>1</v>
      </c>
      <c r="Q16" s="105" t="s">
        <v>161</v>
      </c>
      <c r="R16" s="105" t="s">
        <v>162</v>
      </c>
      <c r="S16" s="105" t="s">
        <v>163</v>
      </c>
      <c r="T16" s="105" t="s">
        <v>164</v>
      </c>
      <c r="U16" s="105" t="s">
        <v>165</v>
      </c>
      <c r="V16" s="30">
        <v>0.40899999999999997</v>
      </c>
      <c r="W16" s="104"/>
      <c r="X16" s="105"/>
      <c r="Y16" s="91"/>
      <c r="Z16" s="91"/>
      <c r="AA16" s="91"/>
      <c r="AB16" s="91"/>
      <c r="AC16" s="91"/>
      <c r="AD16" s="91"/>
    </row>
    <row r="17" spans="1:30" x14ac:dyDescent="0.25">
      <c r="A17" s="23"/>
      <c r="B17" s="106" t="s">
        <v>74</v>
      </c>
      <c r="C17" s="107" t="s">
        <v>75</v>
      </c>
      <c r="D17" s="108"/>
      <c r="E17" s="109"/>
      <c r="F17" s="110"/>
      <c r="G17" s="111"/>
      <c r="H17" s="111"/>
      <c r="I17" s="111"/>
      <c r="J17" s="112"/>
      <c r="K17" s="112"/>
      <c r="L17" s="112"/>
      <c r="M17" s="111"/>
      <c r="N17" s="111"/>
      <c r="O17" s="111"/>
      <c r="P17" s="111"/>
      <c r="Q17" s="170"/>
      <c r="R17" s="170"/>
      <c r="S17" s="170"/>
      <c r="T17" s="170"/>
      <c r="U17" s="170"/>
      <c r="V17" s="111"/>
      <c r="W17" s="108"/>
      <c r="X17" s="113"/>
      <c r="Y17" s="91"/>
      <c r="Z17" s="91"/>
      <c r="AA17" s="91"/>
      <c r="AB17" s="91"/>
      <c r="AC17" s="91"/>
      <c r="AD17" s="91"/>
    </row>
    <row r="18" spans="1:30" x14ac:dyDescent="0.25">
      <c r="A18" s="23"/>
      <c r="B18" s="114"/>
      <c r="C18" s="115"/>
      <c r="D18" s="115"/>
      <c r="E18" s="116"/>
      <c r="F18" s="116"/>
      <c r="G18" s="117"/>
      <c r="H18" s="118"/>
      <c r="I18" s="116"/>
      <c r="J18" s="118"/>
      <c r="K18" s="118"/>
      <c r="L18" s="118"/>
      <c r="M18" s="118"/>
      <c r="N18" s="118"/>
      <c r="O18" s="118"/>
      <c r="P18" s="118"/>
      <c r="Q18" s="171"/>
      <c r="R18" s="171"/>
      <c r="S18" s="171"/>
      <c r="T18" s="171"/>
      <c r="U18" s="171"/>
      <c r="V18" s="118"/>
      <c r="W18" s="118"/>
      <c r="X18" s="119"/>
      <c r="Y18" s="91"/>
      <c r="Z18" s="91"/>
      <c r="AA18" s="91"/>
      <c r="AB18" s="91"/>
      <c r="AC18" s="91"/>
      <c r="AD18" s="91"/>
    </row>
    <row r="19" spans="1:30" x14ac:dyDescent="0.25">
      <c r="A19" s="8"/>
      <c r="B19" s="94" t="s">
        <v>127</v>
      </c>
      <c r="C19" s="22" t="s">
        <v>61</v>
      </c>
      <c r="D19" s="95" t="s">
        <v>62</v>
      </c>
      <c r="E19" s="96" t="s">
        <v>1</v>
      </c>
      <c r="F19" s="24"/>
      <c r="G19" s="97" t="s">
        <v>63</v>
      </c>
      <c r="H19" s="98" t="s">
        <v>64</v>
      </c>
      <c r="I19" s="98" t="s">
        <v>30</v>
      </c>
      <c r="J19" s="17" t="s">
        <v>65</v>
      </c>
      <c r="K19" s="99" t="s">
        <v>66</v>
      </c>
      <c r="L19" s="99" t="s">
        <v>67</v>
      </c>
      <c r="M19" s="97" t="s">
        <v>68</v>
      </c>
      <c r="N19" s="97" t="s">
        <v>29</v>
      </c>
      <c r="O19" s="98" t="s">
        <v>69</v>
      </c>
      <c r="P19" s="97" t="s">
        <v>64</v>
      </c>
      <c r="Q19" s="169" t="s">
        <v>3</v>
      </c>
      <c r="R19" s="169">
        <v>1</v>
      </c>
      <c r="S19" s="169">
        <v>2</v>
      </c>
      <c r="T19" s="169">
        <v>3</v>
      </c>
      <c r="U19" s="169" t="s">
        <v>70</v>
      </c>
      <c r="V19" s="17" t="s">
        <v>21</v>
      </c>
      <c r="W19" s="16" t="s">
        <v>71</v>
      </c>
      <c r="X19" s="16" t="s">
        <v>72</v>
      </c>
      <c r="Y19" s="91"/>
      <c r="Z19" s="91"/>
      <c r="AA19" s="91"/>
      <c r="AB19" s="91"/>
      <c r="AC19" s="91"/>
      <c r="AD19" s="91"/>
    </row>
    <row r="20" spans="1:30" x14ac:dyDescent="0.25">
      <c r="A20" s="23"/>
      <c r="B20" s="137" t="s">
        <v>128</v>
      </c>
      <c r="C20" s="138" t="s">
        <v>129</v>
      </c>
      <c r="D20" s="127" t="s">
        <v>78</v>
      </c>
      <c r="E20" s="132" t="s">
        <v>58</v>
      </c>
      <c r="F20" s="139"/>
      <c r="G20" s="128">
        <v>1</v>
      </c>
      <c r="H20" s="128"/>
      <c r="I20" s="128"/>
      <c r="J20" s="128"/>
      <c r="K20" s="128"/>
      <c r="L20" s="128"/>
      <c r="M20" s="128">
        <v>1</v>
      </c>
      <c r="N20" s="128"/>
      <c r="O20" s="140">
        <v>1</v>
      </c>
      <c r="P20" s="140"/>
      <c r="Q20" s="141"/>
      <c r="R20" s="141"/>
      <c r="S20" s="141"/>
      <c r="T20" s="141"/>
      <c r="U20" s="141"/>
      <c r="V20" s="142"/>
      <c r="W20" s="143" t="s">
        <v>138</v>
      </c>
      <c r="X20" s="144">
        <v>160</v>
      </c>
      <c r="Y20" s="91"/>
      <c r="Z20" s="91"/>
      <c r="AA20" s="91"/>
      <c r="AB20" s="91"/>
      <c r="AC20" s="91"/>
      <c r="AD20" s="91"/>
    </row>
    <row r="21" spans="1:30" x14ac:dyDescent="0.25">
      <c r="A21" s="23"/>
      <c r="B21" s="137" t="s">
        <v>130</v>
      </c>
      <c r="C21" s="138" t="s">
        <v>131</v>
      </c>
      <c r="D21" s="127" t="s">
        <v>78</v>
      </c>
      <c r="E21" s="132" t="s">
        <v>139</v>
      </c>
      <c r="F21" s="139"/>
      <c r="G21" s="128"/>
      <c r="H21" s="128"/>
      <c r="I21" s="128">
        <v>1</v>
      </c>
      <c r="J21" s="128" t="s">
        <v>140</v>
      </c>
      <c r="K21" s="128">
        <v>4</v>
      </c>
      <c r="L21" s="128" t="s">
        <v>132</v>
      </c>
      <c r="M21" s="128">
        <v>1</v>
      </c>
      <c r="N21" s="128"/>
      <c r="O21" s="140">
        <v>1</v>
      </c>
      <c r="P21" s="140"/>
      <c r="Q21" s="141" t="s">
        <v>141</v>
      </c>
      <c r="R21" s="141" t="s">
        <v>142</v>
      </c>
      <c r="S21" s="141"/>
      <c r="T21" s="141" t="s">
        <v>143</v>
      </c>
      <c r="U21" s="141" t="s">
        <v>144</v>
      </c>
      <c r="V21" s="142">
        <v>0.5714285714285714</v>
      </c>
      <c r="W21" s="143" t="s">
        <v>133</v>
      </c>
      <c r="X21" s="144" t="s">
        <v>134</v>
      </c>
      <c r="Y21" s="91"/>
      <c r="Z21" s="91"/>
      <c r="AA21" s="91"/>
      <c r="AB21" s="91"/>
      <c r="AC21" s="91"/>
      <c r="AD21" s="91"/>
    </row>
    <row r="22" spans="1:30" x14ac:dyDescent="0.25">
      <c r="A22" s="23"/>
      <c r="B22" s="22" t="s">
        <v>9</v>
      </c>
      <c r="C22" s="17"/>
      <c r="D22" s="16"/>
      <c r="E22" s="102"/>
      <c r="F22" s="103"/>
      <c r="G22" s="18">
        <v>1</v>
      </c>
      <c r="H22" s="18"/>
      <c r="I22" s="18">
        <v>1</v>
      </c>
      <c r="J22" s="17"/>
      <c r="K22" s="17"/>
      <c r="L22" s="17"/>
      <c r="M22" s="18">
        <v>2</v>
      </c>
      <c r="N22" s="18"/>
      <c r="O22" s="18">
        <v>2</v>
      </c>
      <c r="P22" s="18"/>
      <c r="Q22" s="105" t="s">
        <v>141</v>
      </c>
      <c r="R22" s="105" t="s">
        <v>142</v>
      </c>
      <c r="S22" s="105"/>
      <c r="T22" s="105" t="s">
        <v>143</v>
      </c>
      <c r="U22" s="105" t="s">
        <v>144</v>
      </c>
      <c r="V22" s="30">
        <v>0.5714285714285714</v>
      </c>
      <c r="W22" s="104"/>
      <c r="X22" s="105"/>
      <c r="Y22" s="91"/>
      <c r="Z22" s="91"/>
      <c r="AA22" s="91"/>
      <c r="AB22" s="91"/>
      <c r="AC22" s="91"/>
      <c r="AD22" s="91"/>
    </row>
    <row r="23" spans="1:30" x14ac:dyDescent="0.25">
      <c r="A23" s="23"/>
      <c r="B23" s="145"/>
      <c r="C23" s="146"/>
      <c r="D23" s="147"/>
      <c r="E23" s="148"/>
      <c r="F23" s="149"/>
      <c r="G23" s="146"/>
      <c r="H23" s="146"/>
      <c r="I23" s="146"/>
      <c r="J23" s="150"/>
      <c r="K23" s="150"/>
      <c r="L23" s="150"/>
      <c r="M23" s="146"/>
      <c r="N23" s="146"/>
      <c r="O23" s="146"/>
      <c r="P23" s="146"/>
      <c r="Q23" s="151"/>
      <c r="R23" s="151"/>
      <c r="S23" s="151"/>
      <c r="T23" s="151"/>
      <c r="U23" s="151"/>
      <c r="V23" s="146"/>
      <c r="W23" s="147"/>
      <c r="X23" s="152"/>
      <c r="Y23" s="91"/>
      <c r="Z23" s="91"/>
      <c r="AA23" s="91"/>
      <c r="AB23" s="91"/>
      <c r="AC23" s="91"/>
      <c r="AD23" s="91"/>
    </row>
    <row r="24" spans="1:30" x14ac:dyDescent="0.25">
      <c r="A24" s="23"/>
      <c r="B24" s="120"/>
      <c r="C24" s="1"/>
      <c r="D24" s="120"/>
      <c r="E24" s="12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20"/>
      <c r="X24" s="1"/>
      <c r="Y24" s="91"/>
      <c r="Z24" s="91"/>
      <c r="AA24" s="91"/>
      <c r="AB24" s="91"/>
      <c r="AC24" s="91"/>
      <c r="AD24" s="91"/>
    </row>
    <row r="25" spans="1:30" x14ac:dyDescent="0.25">
      <c r="A25" s="23"/>
      <c r="B25" s="120"/>
      <c r="C25" s="1"/>
      <c r="D25" s="120"/>
      <c r="E25" s="12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20"/>
      <c r="X25" s="1"/>
      <c r="Y25" s="91"/>
      <c r="Z25" s="91"/>
      <c r="AA25" s="91"/>
      <c r="AB25" s="91"/>
      <c r="AC25" s="91"/>
      <c r="AD25" s="91"/>
    </row>
    <row r="26" spans="1:30" x14ac:dyDescent="0.25">
      <c r="A26" s="23"/>
      <c r="B26" s="120"/>
      <c r="C26" s="1"/>
      <c r="D26" s="120"/>
      <c r="E26" s="12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20"/>
      <c r="X26" s="1"/>
      <c r="Y26" s="91"/>
      <c r="Z26" s="91"/>
      <c r="AA26" s="91"/>
      <c r="AB26" s="91"/>
      <c r="AC26" s="91"/>
      <c r="AD26" s="91"/>
    </row>
    <row r="27" spans="1:30" x14ac:dyDescent="0.25">
      <c r="A27" s="23"/>
      <c r="B27" s="120"/>
      <c r="C27" s="1"/>
      <c r="D27" s="120"/>
      <c r="E27" s="12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20"/>
      <c r="X27" s="1"/>
      <c r="Y27" s="91"/>
      <c r="Z27" s="91"/>
      <c r="AA27" s="91"/>
      <c r="AB27" s="91"/>
      <c r="AC27" s="91"/>
      <c r="AD27" s="91"/>
    </row>
    <row r="28" spans="1:30" x14ac:dyDescent="0.25">
      <c r="A28" s="23"/>
      <c r="B28" s="120"/>
      <c r="C28" s="1"/>
      <c r="D28" s="120"/>
      <c r="E28" s="12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20"/>
      <c r="X28" s="1"/>
      <c r="Y28" s="91"/>
      <c r="Z28" s="91"/>
      <c r="AA28" s="91"/>
      <c r="AB28" s="91"/>
      <c r="AC28" s="91"/>
      <c r="AD28" s="91"/>
    </row>
    <row r="29" spans="1:30" x14ac:dyDescent="0.25">
      <c r="A29" s="23"/>
      <c r="B29" s="120"/>
      <c r="C29" s="1"/>
      <c r="D29" s="120"/>
      <c r="E29" s="12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20"/>
      <c r="X29" s="1"/>
      <c r="Y29" s="91"/>
      <c r="Z29" s="91"/>
      <c r="AA29" s="91"/>
      <c r="AB29" s="91"/>
      <c r="AC29" s="91"/>
      <c r="AD29" s="91"/>
    </row>
    <row r="30" spans="1:30" x14ac:dyDescent="0.25">
      <c r="A30" s="23"/>
      <c r="B30" s="120"/>
      <c r="C30" s="1"/>
      <c r="D30" s="120"/>
      <c r="E30" s="12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20"/>
      <c r="X30" s="1"/>
      <c r="Y30" s="91"/>
      <c r="Z30" s="91"/>
      <c r="AA30" s="91"/>
      <c r="AB30" s="91"/>
      <c r="AC30" s="91"/>
      <c r="AD30" s="91"/>
    </row>
    <row r="31" spans="1:30" x14ac:dyDescent="0.25">
      <c r="A31" s="23"/>
      <c r="B31" s="120"/>
      <c r="C31" s="1"/>
      <c r="D31" s="120"/>
      <c r="E31" s="12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20"/>
      <c r="X31" s="1"/>
      <c r="Y31" s="91"/>
      <c r="Z31" s="91"/>
      <c r="AA31" s="91"/>
      <c r="AB31" s="91"/>
      <c r="AC31" s="91"/>
      <c r="AD31" s="91"/>
    </row>
    <row r="32" spans="1:30" x14ac:dyDescent="0.25">
      <c r="A32" s="23"/>
      <c r="B32" s="120"/>
      <c r="C32" s="1"/>
      <c r="D32" s="120"/>
      <c r="E32" s="12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20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20"/>
      <c r="C33" s="1"/>
      <c r="D33" s="120"/>
      <c r="E33" s="12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20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20"/>
      <c r="C34" s="1"/>
      <c r="D34" s="120"/>
      <c r="E34" s="12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20"/>
      <c r="X34" s="1"/>
      <c r="Y34" s="91"/>
      <c r="Z34" s="91"/>
      <c r="AA34" s="91"/>
      <c r="AB34" s="91"/>
      <c r="AC34" s="91"/>
      <c r="AD34" s="91"/>
    </row>
    <row r="35" spans="1:30" x14ac:dyDescent="0.25">
      <c r="A35" s="23"/>
      <c r="B35" s="120"/>
      <c r="C35" s="1"/>
      <c r="D35" s="120"/>
      <c r="E35" s="12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20"/>
      <c r="X35" s="1"/>
      <c r="Y35" s="91"/>
      <c r="Z35" s="91"/>
      <c r="AA35" s="91"/>
      <c r="AB35" s="91"/>
      <c r="AC35" s="91"/>
      <c r="AD35" s="91"/>
    </row>
    <row r="36" spans="1:30" x14ac:dyDescent="0.25">
      <c r="A36" s="23"/>
      <c r="B36" s="120"/>
      <c r="C36" s="1"/>
      <c r="D36" s="120"/>
      <c r="E36" s="12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20"/>
      <c r="X36" s="1"/>
      <c r="Y36" s="91"/>
      <c r="Z36" s="91"/>
      <c r="AA36" s="91"/>
      <c r="AB36" s="91"/>
      <c r="AC36" s="91"/>
      <c r="AD36" s="91"/>
    </row>
    <row r="37" spans="1:30" x14ac:dyDescent="0.25">
      <c r="A37" s="23"/>
      <c r="B37" s="120"/>
      <c r="C37" s="1"/>
      <c r="D37" s="120"/>
      <c r="E37" s="12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20"/>
      <c r="X37" s="1"/>
      <c r="Y37" s="91"/>
      <c r="Z37" s="91"/>
      <c r="AA37" s="91"/>
      <c r="AB37" s="91"/>
      <c r="AC37" s="91"/>
      <c r="AD37" s="91"/>
    </row>
    <row r="38" spans="1:30" x14ac:dyDescent="0.25">
      <c r="A38" s="23"/>
      <c r="B38" s="120"/>
      <c r="C38" s="1"/>
      <c r="D38" s="120"/>
      <c r="E38" s="12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20"/>
      <c r="X38" s="1"/>
      <c r="Y38" s="91"/>
      <c r="Z38" s="91"/>
      <c r="AA38" s="91"/>
      <c r="AB38" s="91"/>
      <c r="AC38" s="91"/>
      <c r="AD38" s="91"/>
    </row>
    <row r="39" spans="1:30" x14ac:dyDescent="0.25">
      <c r="A39" s="23"/>
      <c r="B39" s="120"/>
      <c r="C39" s="1"/>
      <c r="D39" s="120"/>
      <c r="E39" s="12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20"/>
      <c r="X39" s="1"/>
      <c r="Y39" s="91"/>
      <c r="Z39" s="91"/>
      <c r="AA39" s="91"/>
      <c r="AB39" s="91"/>
      <c r="AC39" s="91"/>
      <c r="AD39" s="91"/>
    </row>
    <row r="40" spans="1:30" x14ac:dyDescent="0.25">
      <c r="A40" s="23"/>
      <c r="B40" s="120"/>
      <c r="C40" s="1"/>
      <c r="D40" s="120"/>
      <c r="E40" s="12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20"/>
      <c r="X40" s="1"/>
      <c r="Y40" s="91"/>
      <c r="Z40" s="91"/>
      <c r="AA40" s="91"/>
      <c r="AB40" s="91"/>
      <c r="AC40" s="91"/>
      <c r="AD40" s="91"/>
    </row>
    <row r="41" spans="1:30" x14ac:dyDescent="0.25">
      <c r="A41" s="23"/>
      <c r="B41" s="120"/>
      <c r="C41" s="1"/>
      <c r="D41" s="120"/>
      <c r="E41" s="12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20"/>
      <c r="X41" s="1"/>
      <c r="Y41" s="91"/>
      <c r="Z41" s="91"/>
      <c r="AA41" s="91"/>
      <c r="AB41" s="91"/>
      <c r="AC41" s="91"/>
      <c r="AD41" s="91"/>
    </row>
    <row r="42" spans="1:30" x14ac:dyDescent="0.25">
      <c r="A42" s="23"/>
      <c r="B42" s="120"/>
      <c r="C42" s="1"/>
      <c r="D42" s="120"/>
      <c r="E42" s="12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20"/>
      <c r="X42" s="1"/>
      <c r="Y42" s="91"/>
      <c r="Z42" s="91"/>
      <c r="AA42" s="91"/>
      <c r="AB42" s="91"/>
      <c r="AC42" s="91"/>
      <c r="AD42" s="91"/>
    </row>
    <row r="43" spans="1:30" x14ac:dyDescent="0.25">
      <c r="A43" s="23"/>
      <c r="B43" s="120"/>
      <c r="C43" s="1"/>
      <c r="D43" s="120"/>
      <c r="E43" s="12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20"/>
      <c r="X43" s="1"/>
      <c r="Y43" s="91"/>
      <c r="Z43" s="91"/>
      <c r="AA43" s="91"/>
      <c r="AB43" s="91"/>
      <c r="AC43" s="91"/>
      <c r="AD43" s="91"/>
    </row>
    <row r="44" spans="1:30" x14ac:dyDescent="0.25">
      <c r="A44" s="23"/>
      <c r="B44" s="120"/>
      <c r="C44" s="1"/>
      <c r="D44" s="120"/>
      <c r="E44" s="12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20"/>
      <c r="X44" s="1"/>
      <c r="Y44" s="91"/>
      <c r="Z44" s="91"/>
      <c r="AA44" s="91"/>
      <c r="AB44" s="91"/>
      <c r="AC44" s="91"/>
      <c r="AD44" s="91"/>
    </row>
    <row r="45" spans="1:30" x14ac:dyDescent="0.25">
      <c r="A45" s="23"/>
      <c r="B45" s="120"/>
      <c r="C45" s="1"/>
      <c r="D45" s="120"/>
      <c r="E45" s="12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20"/>
      <c r="X45" s="1"/>
      <c r="Y45" s="91"/>
      <c r="Z45" s="91"/>
      <c r="AA45" s="91"/>
      <c r="AB45" s="91"/>
      <c r="AC45" s="91"/>
      <c r="AD45" s="91"/>
    </row>
    <row r="46" spans="1:30" x14ac:dyDescent="0.25">
      <c r="A46" s="23"/>
      <c r="B46" s="120"/>
      <c r="C46" s="1"/>
      <c r="D46" s="120"/>
      <c r="E46" s="12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20"/>
      <c r="X46" s="1"/>
      <c r="Y46" s="91"/>
      <c r="Z46" s="91"/>
      <c r="AA46" s="91"/>
      <c r="AB46" s="91"/>
      <c r="AC46" s="91"/>
      <c r="AD46" s="91"/>
    </row>
    <row r="47" spans="1:30" x14ac:dyDescent="0.25">
      <c r="A47" s="23"/>
      <c r="B47" s="120"/>
      <c r="C47" s="1"/>
      <c r="D47" s="120"/>
      <c r="E47" s="12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20"/>
      <c r="X47" s="1"/>
      <c r="Y47" s="91"/>
      <c r="Z47" s="91"/>
      <c r="AA47" s="91"/>
      <c r="AB47" s="91"/>
      <c r="AC47" s="91"/>
      <c r="AD47" s="91"/>
    </row>
    <row r="48" spans="1:30" x14ac:dyDescent="0.25">
      <c r="A48" s="23"/>
      <c r="B48" s="120"/>
      <c r="C48" s="1"/>
      <c r="D48" s="120"/>
      <c r="E48" s="12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20"/>
      <c r="X48" s="1"/>
      <c r="Y48" s="91"/>
      <c r="Z48" s="91"/>
      <c r="AA48" s="91"/>
      <c r="AB48" s="91"/>
      <c r="AC48" s="91"/>
      <c r="AD48" s="91"/>
    </row>
    <row r="49" spans="1:30" x14ac:dyDescent="0.25">
      <c r="A49" s="23"/>
      <c r="B49" s="120"/>
      <c r="C49" s="1"/>
      <c r="D49" s="120"/>
      <c r="E49" s="12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20"/>
      <c r="X49" s="1"/>
      <c r="Y49" s="91"/>
      <c r="Z49" s="91"/>
      <c r="AA49" s="91"/>
      <c r="AB49" s="91"/>
      <c r="AC49" s="91"/>
      <c r="AD49" s="91"/>
    </row>
    <row r="50" spans="1:30" x14ac:dyDescent="0.25">
      <c r="A50" s="23"/>
      <c r="B50" s="120"/>
      <c r="C50" s="1"/>
      <c r="D50" s="120"/>
      <c r="E50" s="12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20"/>
      <c r="X50" s="1"/>
      <c r="Y50" s="91"/>
      <c r="Z50" s="91"/>
      <c r="AA50" s="91"/>
      <c r="AB50" s="91"/>
      <c r="AC50" s="91"/>
      <c r="AD50" s="91"/>
    </row>
    <row r="51" spans="1:30" x14ac:dyDescent="0.25">
      <c r="A51" s="23"/>
      <c r="B51" s="120"/>
      <c r="C51" s="1"/>
      <c r="D51" s="120"/>
      <c r="E51" s="12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20"/>
      <c r="X51" s="1"/>
      <c r="Y51" s="91"/>
      <c r="Z51" s="91"/>
      <c r="AA51" s="91"/>
      <c r="AB51" s="91"/>
      <c r="AC51" s="91"/>
      <c r="AD51" s="91"/>
    </row>
    <row r="52" spans="1:30" x14ac:dyDescent="0.25">
      <c r="A52" s="23"/>
      <c r="B52" s="120"/>
      <c r="C52" s="1"/>
      <c r="D52" s="120"/>
      <c r="E52" s="12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20"/>
      <c r="X52" s="1"/>
      <c r="Y52" s="91"/>
      <c r="Z52" s="91"/>
      <c r="AA52" s="91"/>
      <c r="AB52" s="91"/>
      <c r="AC52" s="91"/>
      <c r="AD52" s="91"/>
    </row>
    <row r="53" spans="1:30" x14ac:dyDescent="0.25">
      <c r="A53" s="23"/>
      <c r="B53" s="120"/>
      <c r="C53" s="1"/>
      <c r="D53" s="120"/>
      <c r="E53" s="12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20"/>
      <c r="X53" s="1"/>
      <c r="Y53" s="91"/>
      <c r="Z53" s="91"/>
      <c r="AA53" s="91"/>
      <c r="AB53" s="91"/>
      <c r="AC53" s="91"/>
      <c r="AD53" s="91"/>
    </row>
    <row r="54" spans="1:30" x14ac:dyDescent="0.25">
      <c r="A54" s="23"/>
      <c r="B54" s="120"/>
      <c r="C54" s="1"/>
      <c r="D54" s="120"/>
      <c r="E54" s="12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20"/>
      <c r="X54" s="1"/>
      <c r="Y54" s="91"/>
      <c r="Z54" s="91"/>
      <c r="AA54" s="91"/>
      <c r="AB54" s="91"/>
      <c r="AC54" s="91"/>
      <c r="AD54" s="91"/>
    </row>
    <row r="55" spans="1:30" x14ac:dyDescent="0.25">
      <c r="A55" s="23"/>
      <c r="B55" s="120"/>
      <c r="C55" s="1"/>
      <c r="D55" s="120"/>
      <c r="E55" s="12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20"/>
      <c r="X55" s="1"/>
      <c r="Y55" s="91"/>
      <c r="Z55" s="91"/>
      <c r="AA55" s="91"/>
      <c r="AB55" s="91"/>
      <c r="AC55" s="91"/>
      <c r="AD55" s="91"/>
    </row>
    <row r="56" spans="1:30" x14ac:dyDescent="0.25">
      <c r="A56" s="23"/>
      <c r="B56" s="120"/>
      <c r="C56" s="1"/>
      <c r="D56" s="120"/>
      <c r="E56" s="12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20"/>
      <c r="X56" s="1"/>
      <c r="Y56" s="91"/>
      <c r="Z56" s="91"/>
      <c r="AA56" s="91"/>
      <c r="AB56" s="91"/>
      <c r="AC56" s="91"/>
      <c r="AD56" s="91"/>
    </row>
    <row r="57" spans="1:30" x14ac:dyDescent="0.25">
      <c r="A57" s="23"/>
      <c r="B57" s="120"/>
      <c r="C57" s="1"/>
      <c r="D57" s="120"/>
      <c r="E57" s="12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20"/>
      <c r="X57" s="1"/>
      <c r="Y57" s="91"/>
      <c r="Z57" s="91"/>
      <c r="AA57" s="91"/>
      <c r="AB57" s="91"/>
      <c r="AC57" s="91"/>
      <c r="AD57" s="91"/>
    </row>
    <row r="58" spans="1:30" x14ac:dyDescent="0.25">
      <c r="A58" s="23"/>
      <c r="B58" s="120"/>
      <c r="C58" s="1"/>
      <c r="D58" s="120"/>
      <c r="E58" s="12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20"/>
      <c r="X58" s="1"/>
      <c r="Y58" s="91"/>
      <c r="Z58" s="91"/>
      <c r="AA58" s="91"/>
      <c r="AB58" s="91"/>
      <c r="AC58" s="91"/>
      <c r="AD58" s="91"/>
    </row>
    <row r="59" spans="1:30" x14ac:dyDescent="0.25">
      <c r="A59" s="23"/>
      <c r="B59" s="120"/>
      <c r="C59" s="1"/>
      <c r="D59" s="120"/>
      <c r="E59" s="12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20"/>
      <c r="X59" s="1"/>
      <c r="Y59" s="91"/>
      <c r="Z59" s="91"/>
      <c r="AA59" s="91"/>
      <c r="AB59" s="91"/>
      <c r="AC59" s="91"/>
      <c r="AD59" s="91"/>
    </row>
    <row r="60" spans="1:30" x14ac:dyDescent="0.25">
      <c r="A60" s="23"/>
      <c r="B60" s="120"/>
      <c r="C60" s="1"/>
      <c r="D60" s="120"/>
      <c r="E60" s="12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20"/>
      <c r="X60" s="1"/>
      <c r="Y60" s="91"/>
      <c r="Z60" s="91"/>
      <c r="AA60" s="91"/>
      <c r="AB60" s="91"/>
      <c r="AC60" s="91"/>
      <c r="AD60" s="91"/>
    </row>
    <row r="61" spans="1:30" x14ac:dyDescent="0.25">
      <c r="A61" s="23"/>
      <c r="B61" s="120"/>
      <c r="C61" s="1"/>
      <c r="D61" s="120"/>
      <c r="E61" s="12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20"/>
      <c r="X61" s="1"/>
      <c r="Y61" s="91"/>
      <c r="Z61" s="91"/>
      <c r="AA61" s="91"/>
      <c r="AB61" s="91"/>
      <c r="AC61" s="91"/>
      <c r="AD61" s="91"/>
    </row>
    <row r="62" spans="1:30" x14ac:dyDescent="0.25">
      <c r="A62" s="23"/>
      <c r="B62" s="120"/>
      <c r="C62" s="1"/>
      <c r="D62" s="120"/>
      <c r="E62" s="12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20"/>
      <c r="X62" s="1"/>
      <c r="Y62" s="91"/>
      <c r="Z62" s="91"/>
      <c r="AA62" s="91"/>
      <c r="AB62" s="91"/>
      <c r="AC62" s="91"/>
      <c r="AD62" s="91"/>
    </row>
    <row r="63" spans="1:30" x14ac:dyDescent="0.25">
      <c r="A63" s="23"/>
      <c r="B63" s="120"/>
      <c r="C63" s="1"/>
      <c r="D63" s="120"/>
      <c r="E63" s="12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20"/>
      <c r="X63" s="1"/>
      <c r="Y63" s="91"/>
      <c r="Z63" s="91"/>
      <c r="AA63" s="91"/>
      <c r="AB63" s="91"/>
      <c r="AC63" s="91"/>
      <c r="AD63" s="91"/>
    </row>
    <row r="64" spans="1:30" x14ac:dyDescent="0.25">
      <c r="A64" s="23"/>
      <c r="B64" s="120"/>
      <c r="C64" s="1"/>
      <c r="D64" s="120"/>
      <c r="E64" s="12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20"/>
      <c r="X64" s="1"/>
      <c r="Y64" s="91"/>
      <c r="Z64" s="91"/>
      <c r="AA64" s="91"/>
      <c r="AB64" s="91"/>
      <c r="AC64" s="91"/>
      <c r="AD64" s="91"/>
    </row>
    <row r="65" spans="1:30" x14ac:dyDescent="0.25">
      <c r="A65" s="23"/>
      <c r="B65" s="120"/>
      <c r="C65" s="1"/>
      <c r="D65" s="120"/>
      <c r="E65" s="12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20"/>
      <c r="X65" s="1"/>
      <c r="Y65" s="91"/>
      <c r="Z65" s="91"/>
      <c r="AA65" s="91"/>
      <c r="AB65" s="91"/>
      <c r="AC65" s="91"/>
      <c r="AD65" s="91"/>
    </row>
    <row r="66" spans="1:30" x14ac:dyDescent="0.25">
      <c r="A66" s="23"/>
      <c r="B66" s="120"/>
      <c r="C66" s="1"/>
      <c r="D66" s="120"/>
      <c r="E66" s="12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20"/>
      <c r="X66" s="1"/>
      <c r="Y66" s="91"/>
      <c r="Z66" s="91"/>
      <c r="AA66" s="91"/>
      <c r="AB66" s="91"/>
      <c r="AC66" s="91"/>
      <c r="AD66" s="91"/>
    </row>
    <row r="67" spans="1:30" x14ac:dyDescent="0.25">
      <c r="A67" s="23"/>
      <c r="B67" s="120"/>
      <c r="C67" s="1"/>
      <c r="D67" s="120"/>
      <c r="E67" s="12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20"/>
      <c r="X67" s="1"/>
      <c r="Y67" s="91"/>
      <c r="Z67" s="91"/>
      <c r="AA67" s="91"/>
      <c r="AB67" s="91"/>
      <c r="AC67" s="91"/>
      <c r="AD67" s="91"/>
    </row>
    <row r="68" spans="1:30" x14ac:dyDescent="0.25">
      <c r="A68" s="23"/>
      <c r="B68" s="120"/>
      <c r="C68" s="1"/>
      <c r="D68" s="120"/>
      <c r="E68" s="12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20"/>
      <c r="X68" s="1"/>
      <c r="Y68" s="91"/>
      <c r="Z68" s="91"/>
      <c r="AA68" s="91"/>
      <c r="AB68" s="91"/>
      <c r="AC68" s="91"/>
      <c r="AD68" s="91"/>
    </row>
    <row r="69" spans="1:30" x14ac:dyDescent="0.25">
      <c r="A69" s="23"/>
      <c r="B69" s="120"/>
      <c r="C69" s="1"/>
      <c r="D69" s="120"/>
      <c r="E69" s="12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20"/>
      <c r="X69" s="1"/>
      <c r="Y69" s="91"/>
      <c r="Z69" s="91"/>
      <c r="AA69" s="91"/>
      <c r="AB69" s="91"/>
      <c r="AC69" s="91"/>
      <c r="AD69" s="91"/>
    </row>
    <row r="70" spans="1:30" x14ac:dyDescent="0.25">
      <c r="A70" s="23"/>
      <c r="B70" s="120"/>
      <c r="C70" s="1"/>
      <c r="D70" s="120"/>
      <c r="E70" s="12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20"/>
      <c r="X70" s="1"/>
      <c r="Y70" s="91"/>
      <c r="Z70" s="91"/>
      <c r="AA70" s="91"/>
      <c r="AB70" s="91"/>
      <c r="AC70" s="91"/>
      <c r="AD70" s="91"/>
    </row>
    <row r="71" spans="1:30" x14ac:dyDescent="0.25">
      <c r="A71" s="23"/>
      <c r="B71" s="120"/>
      <c r="C71" s="1"/>
      <c r="D71" s="120"/>
      <c r="E71" s="12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20"/>
      <c r="X71" s="1"/>
      <c r="Y71" s="91"/>
      <c r="Z71" s="91"/>
      <c r="AA71" s="91"/>
      <c r="AB71" s="91"/>
      <c r="AC71" s="91"/>
      <c r="AD71" s="91"/>
    </row>
    <row r="72" spans="1:30" x14ac:dyDescent="0.25">
      <c r="A72" s="23"/>
      <c r="B72" s="120"/>
      <c r="C72" s="1"/>
      <c r="D72" s="120"/>
      <c r="E72" s="12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20"/>
      <c r="X72" s="1"/>
      <c r="Y72" s="91"/>
      <c r="Z72" s="91"/>
      <c r="AA72" s="91"/>
      <c r="AB72" s="91"/>
      <c r="AC72" s="91"/>
      <c r="AD72" s="91"/>
    </row>
    <row r="73" spans="1:30" x14ac:dyDescent="0.25">
      <c r="A73" s="23"/>
      <c r="B73" s="120"/>
      <c r="C73" s="1"/>
      <c r="D73" s="120"/>
      <c r="E73" s="12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20"/>
      <c r="X73" s="1"/>
      <c r="Y73" s="91"/>
      <c r="Z73" s="91"/>
      <c r="AA73" s="91"/>
      <c r="AB73" s="91"/>
      <c r="AC73" s="91"/>
      <c r="AD73" s="91"/>
    </row>
    <row r="74" spans="1:30" x14ac:dyDescent="0.25">
      <c r="A74" s="23"/>
      <c r="B74" s="120"/>
      <c r="C74" s="1"/>
      <c r="D74" s="120"/>
      <c r="E74" s="12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20"/>
      <c r="X74" s="1"/>
      <c r="Y74" s="91"/>
      <c r="Z74" s="91"/>
      <c r="AA74" s="91"/>
      <c r="AB74" s="91"/>
      <c r="AC74" s="91"/>
      <c r="AD74" s="91"/>
    </row>
    <row r="75" spans="1:30" x14ac:dyDescent="0.25">
      <c r="A75" s="23"/>
      <c r="B75" s="120"/>
      <c r="C75" s="1"/>
      <c r="D75" s="120"/>
      <c r="E75" s="12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20"/>
      <c r="X75" s="1"/>
      <c r="Y75" s="91"/>
      <c r="Z75" s="91"/>
      <c r="AA75" s="91"/>
      <c r="AB75" s="91"/>
      <c r="AC75" s="91"/>
      <c r="AD75" s="91"/>
    </row>
    <row r="76" spans="1:30" x14ac:dyDescent="0.25">
      <c r="A76" s="23"/>
      <c r="B76" s="120"/>
      <c r="C76" s="1"/>
      <c r="D76" s="120"/>
      <c r="E76" s="12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20"/>
      <c r="X76" s="1"/>
      <c r="Y76" s="91"/>
      <c r="Z76" s="91"/>
      <c r="AA76" s="91"/>
      <c r="AB76" s="91"/>
      <c r="AC76" s="91"/>
      <c r="AD76" s="91"/>
    </row>
    <row r="77" spans="1:30" x14ac:dyDescent="0.25">
      <c r="A77" s="23"/>
      <c r="B77" s="120"/>
      <c r="C77" s="1"/>
      <c r="D77" s="120"/>
      <c r="E77" s="12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20"/>
      <c r="X77" s="1"/>
      <c r="Y77" s="91"/>
      <c r="Z77" s="91"/>
      <c r="AA77" s="91"/>
      <c r="AB77" s="91"/>
      <c r="AC77" s="91"/>
      <c r="AD77" s="91"/>
    </row>
    <row r="78" spans="1:30" x14ac:dyDescent="0.25">
      <c r="A78" s="23"/>
      <c r="B78" s="120"/>
      <c r="C78" s="1"/>
      <c r="D78" s="120"/>
      <c r="E78" s="12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20"/>
      <c r="X78" s="1"/>
      <c r="Y78" s="91"/>
      <c r="Z78" s="91"/>
      <c r="AA78" s="91"/>
      <c r="AB78" s="91"/>
      <c r="AC78" s="91"/>
      <c r="AD78" s="91"/>
    </row>
    <row r="79" spans="1:30" x14ac:dyDescent="0.25">
      <c r="A79" s="23"/>
      <c r="B79" s="120"/>
      <c r="C79" s="1"/>
      <c r="D79" s="120"/>
      <c r="E79" s="12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20"/>
      <c r="X79" s="1"/>
      <c r="Y79" s="91"/>
      <c r="Z79" s="91"/>
      <c r="AA79" s="91"/>
      <c r="AB79" s="91"/>
      <c r="AC79" s="91"/>
      <c r="AD79" s="91"/>
    </row>
    <row r="80" spans="1:30" x14ac:dyDescent="0.25">
      <c r="A80" s="23"/>
      <c r="B80" s="120"/>
      <c r="C80" s="1"/>
      <c r="D80" s="120"/>
      <c r="E80" s="12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20"/>
      <c r="X80" s="1"/>
      <c r="Y80" s="91"/>
      <c r="Z80" s="91"/>
      <c r="AA80" s="91"/>
      <c r="AB80" s="91"/>
      <c r="AC80" s="91"/>
      <c r="AD80" s="91"/>
    </row>
    <row r="81" spans="1:30" x14ac:dyDescent="0.25">
      <c r="A81" s="23"/>
      <c r="B81" s="120"/>
      <c r="C81" s="1"/>
      <c r="D81" s="120"/>
      <c r="E81" s="12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20"/>
      <c r="X81" s="1"/>
      <c r="Y81" s="91"/>
      <c r="Z81" s="91"/>
      <c r="AA81" s="91"/>
      <c r="AB81" s="91"/>
      <c r="AC81" s="91"/>
      <c r="AD81" s="91"/>
    </row>
    <row r="82" spans="1:30" x14ac:dyDescent="0.25">
      <c r="A82" s="23"/>
      <c r="B82" s="120"/>
      <c r="C82" s="1"/>
      <c r="D82" s="120"/>
      <c r="E82" s="12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20"/>
      <c r="X82" s="1"/>
      <c r="Y82" s="91"/>
      <c r="Z82" s="91"/>
      <c r="AA82" s="91"/>
      <c r="AB82" s="91"/>
      <c r="AC82" s="91"/>
      <c r="AD82" s="91"/>
    </row>
    <row r="83" spans="1:30" x14ac:dyDescent="0.25">
      <c r="A83" s="23"/>
      <c r="B83" s="120"/>
      <c r="C83" s="1"/>
      <c r="D83" s="120"/>
      <c r="E83" s="12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20"/>
      <c r="X83" s="1"/>
      <c r="Y83" s="91"/>
      <c r="Z83" s="91"/>
      <c r="AA83" s="91"/>
      <c r="AB83" s="91"/>
      <c r="AC83" s="91"/>
      <c r="AD83" s="91"/>
    </row>
    <row r="84" spans="1:30" x14ac:dyDescent="0.25">
      <c r="A84" s="23"/>
      <c r="B84" s="120"/>
      <c r="C84" s="1"/>
      <c r="D84" s="120"/>
      <c r="E84" s="12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20"/>
      <c r="X84" s="1"/>
      <c r="Y84" s="91"/>
      <c r="Z84" s="91"/>
      <c r="AA84" s="91"/>
      <c r="AB84" s="91"/>
      <c r="AC84" s="91"/>
      <c r="AD84" s="91"/>
    </row>
    <row r="85" spans="1:30" x14ac:dyDescent="0.25">
      <c r="A85" s="23"/>
      <c r="B85" s="120"/>
      <c r="C85" s="1"/>
      <c r="D85" s="120"/>
      <c r="E85" s="12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20"/>
      <c r="X85" s="1"/>
      <c r="Y85" s="91"/>
      <c r="Z85" s="91"/>
      <c r="AA85" s="91"/>
      <c r="AB85" s="91"/>
      <c r="AC85" s="91"/>
      <c r="AD85" s="91"/>
    </row>
    <row r="86" spans="1:30" x14ac:dyDescent="0.25">
      <c r="A86" s="23"/>
      <c r="B86" s="120"/>
      <c r="C86" s="1"/>
      <c r="D86" s="120"/>
      <c r="E86" s="12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3"/>
      <c r="R86" s="153"/>
      <c r="S86" s="153"/>
      <c r="T86" s="153"/>
      <c r="U86" s="153"/>
      <c r="V86" s="1"/>
      <c r="W86" s="120"/>
      <c r="X86" s="1"/>
      <c r="Y86" s="91"/>
      <c r="Z86" s="91"/>
      <c r="AA86" s="91"/>
      <c r="AB86" s="91"/>
      <c r="AC86" s="91"/>
      <c r="AD86" s="91"/>
    </row>
    <row r="87" spans="1:30" x14ac:dyDescent="0.25">
      <c r="A87" s="23"/>
      <c r="B87" s="120"/>
      <c r="C87" s="1"/>
      <c r="D87" s="120"/>
      <c r="E87" s="12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3"/>
      <c r="R87" s="153"/>
      <c r="S87" s="153"/>
      <c r="T87" s="153"/>
      <c r="U87" s="153"/>
      <c r="V87" s="1"/>
      <c r="W87" s="120"/>
      <c r="X87" s="1"/>
      <c r="Y87" s="91"/>
      <c r="Z87" s="91"/>
      <c r="AA87" s="91"/>
      <c r="AB87" s="91"/>
      <c r="AC87" s="91"/>
      <c r="AD87" s="91"/>
    </row>
    <row r="88" spans="1:30" x14ac:dyDescent="0.25">
      <c r="A88" s="23"/>
      <c r="B88" s="120"/>
      <c r="C88" s="1"/>
      <c r="D88" s="120"/>
      <c r="E88" s="12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3"/>
      <c r="R88" s="153"/>
      <c r="S88" s="153"/>
      <c r="T88" s="153"/>
      <c r="U88" s="153"/>
      <c r="V88" s="1"/>
      <c r="W88" s="120"/>
      <c r="X88" s="1"/>
      <c r="Y88" s="91"/>
      <c r="Z88" s="91"/>
      <c r="AA88" s="91"/>
      <c r="AB88" s="91"/>
      <c r="AC88" s="91"/>
      <c r="AD88" s="91"/>
    </row>
    <row r="89" spans="1:30" x14ac:dyDescent="0.25">
      <c r="A89" s="23"/>
      <c r="B89" s="120"/>
      <c r="C89" s="1"/>
      <c r="D89" s="120"/>
      <c r="E89" s="121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3"/>
      <c r="R89" s="153"/>
      <c r="S89" s="153"/>
      <c r="T89" s="153"/>
      <c r="U89" s="153"/>
      <c r="V89" s="1"/>
      <c r="W89" s="120"/>
      <c r="X89" s="1"/>
      <c r="Y89" s="91"/>
      <c r="Z89" s="91"/>
      <c r="AA89" s="91"/>
      <c r="AB89" s="91"/>
      <c r="AC89" s="91"/>
      <c r="AD89" s="91"/>
    </row>
    <row r="90" spans="1:30" x14ac:dyDescent="0.25">
      <c r="A90" s="23"/>
      <c r="B90" s="120"/>
      <c r="C90" s="1"/>
      <c r="D90" s="120"/>
      <c r="E90" s="121"/>
      <c r="G90" s="1"/>
      <c r="H90" s="37"/>
      <c r="I90" s="1"/>
      <c r="J90" s="24"/>
      <c r="K90" s="24"/>
      <c r="L90" s="24"/>
      <c r="M90" s="1"/>
      <c r="N90" s="1"/>
      <c r="O90" s="1"/>
      <c r="P90" s="1"/>
      <c r="Q90" s="153"/>
      <c r="R90" s="153"/>
      <c r="S90" s="153"/>
      <c r="T90" s="153"/>
      <c r="U90" s="153"/>
      <c r="V90" s="1"/>
      <c r="W90" s="120"/>
      <c r="X90" s="1"/>
      <c r="Y90" s="91"/>
      <c r="Z90" s="91"/>
      <c r="AA90" s="91"/>
      <c r="AB90" s="91"/>
      <c r="AC90" s="91"/>
      <c r="AD90" s="91"/>
    </row>
    <row r="91" spans="1:30" x14ac:dyDescent="0.25">
      <c r="A91" s="23"/>
      <c r="B91" s="120"/>
      <c r="C91" s="1"/>
      <c r="D91" s="120"/>
      <c r="E91" s="121"/>
      <c r="G91" s="1"/>
      <c r="H91" s="37"/>
      <c r="I91" s="1"/>
      <c r="J91" s="24"/>
      <c r="K91" s="24"/>
      <c r="L91" s="24"/>
      <c r="M91" s="1"/>
      <c r="N91" s="1"/>
      <c r="O91" s="1"/>
      <c r="P91" s="1"/>
      <c r="Q91" s="153"/>
      <c r="R91" s="153"/>
      <c r="S91" s="153"/>
      <c r="T91" s="153"/>
      <c r="U91" s="153"/>
      <c r="V91" s="1"/>
      <c r="W91" s="120"/>
      <c r="X91" s="1"/>
      <c r="Y91" s="91"/>
      <c r="Z91" s="91"/>
      <c r="AA91" s="91"/>
      <c r="AB91" s="91"/>
      <c r="AC91" s="91"/>
      <c r="AD91" s="91"/>
    </row>
    <row r="92" spans="1:30" x14ac:dyDescent="0.25">
      <c r="A92" s="23"/>
      <c r="B92" s="120"/>
      <c r="C92" s="1"/>
      <c r="D92" s="120"/>
      <c r="E92" s="121"/>
      <c r="G92" s="1"/>
      <c r="H92" s="37"/>
      <c r="I92" s="1"/>
      <c r="J92" s="24"/>
      <c r="K92" s="24"/>
      <c r="L92" s="24"/>
      <c r="M92" s="1"/>
      <c r="N92" s="1"/>
      <c r="O92" s="1"/>
      <c r="P92" s="1"/>
      <c r="Q92" s="153"/>
      <c r="R92" s="153"/>
      <c r="S92" s="153"/>
      <c r="T92" s="153"/>
      <c r="U92" s="153"/>
      <c r="V92" s="1"/>
      <c r="W92" s="120"/>
      <c r="X92" s="1"/>
      <c r="Y92" s="91"/>
      <c r="Z92" s="91"/>
      <c r="AA92" s="91"/>
      <c r="AB92" s="91"/>
      <c r="AC92" s="91"/>
      <c r="AD92" s="91"/>
    </row>
    <row r="93" spans="1:30" x14ac:dyDescent="0.25">
      <c r="A93" s="23"/>
      <c r="B93" s="120"/>
      <c r="C93" s="1"/>
      <c r="D93" s="120"/>
      <c r="E93" s="121"/>
      <c r="G93" s="1"/>
      <c r="H93" s="37"/>
      <c r="I93" s="1"/>
      <c r="J93" s="24"/>
      <c r="K93" s="24"/>
      <c r="L93" s="24"/>
      <c r="M93" s="1"/>
      <c r="N93" s="1"/>
      <c r="O93" s="1"/>
      <c r="P93" s="1"/>
      <c r="Q93" s="153"/>
      <c r="R93" s="153"/>
      <c r="S93" s="153"/>
      <c r="T93" s="153"/>
      <c r="U93" s="153"/>
      <c r="V93" s="1"/>
      <c r="W93" s="120"/>
      <c r="X93" s="1"/>
      <c r="Y93" s="91"/>
      <c r="Z93" s="91"/>
      <c r="AA93" s="91"/>
      <c r="AB93" s="91"/>
      <c r="AC93" s="91"/>
      <c r="AD93" s="91"/>
    </row>
    <row r="94" spans="1:30" x14ac:dyDescent="0.25">
      <c r="A94" s="23"/>
      <c r="B94" s="120"/>
      <c r="C94" s="1"/>
      <c r="D94" s="120"/>
      <c r="E94" s="121"/>
      <c r="G94" s="1"/>
      <c r="H94" s="37"/>
      <c r="I94" s="1"/>
      <c r="J94" s="24"/>
      <c r="K94" s="24"/>
      <c r="L94" s="24"/>
      <c r="M94" s="1"/>
      <c r="N94" s="1"/>
      <c r="O94" s="1"/>
      <c r="P94" s="1"/>
      <c r="Q94" s="153"/>
      <c r="R94" s="153"/>
      <c r="S94" s="153"/>
      <c r="T94" s="153"/>
      <c r="U94" s="153"/>
      <c r="V94" s="1"/>
      <c r="W94" s="120"/>
      <c r="X94" s="1"/>
      <c r="Y94" s="91"/>
      <c r="Z94" s="91"/>
      <c r="AA94" s="91"/>
      <c r="AB94" s="91"/>
      <c r="AC94" s="91"/>
      <c r="AD94" s="91"/>
    </row>
    <row r="95" spans="1:30" x14ac:dyDescent="0.25">
      <c r="A95" s="23"/>
      <c r="B95" s="120"/>
      <c r="C95" s="1"/>
      <c r="D95" s="120"/>
      <c r="E95" s="121"/>
      <c r="G95" s="1"/>
      <c r="H95" s="37"/>
      <c r="I95" s="1"/>
      <c r="J95" s="24"/>
      <c r="K95" s="24"/>
      <c r="L95" s="24"/>
      <c r="M95" s="1"/>
      <c r="N95" s="1"/>
      <c r="O95" s="1"/>
      <c r="P95" s="1"/>
      <c r="Q95" s="153"/>
      <c r="R95" s="153"/>
      <c r="S95" s="153"/>
      <c r="T95" s="153"/>
      <c r="U95" s="153"/>
      <c r="V95" s="1"/>
      <c r="W95" s="120"/>
      <c r="X95" s="1"/>
      <c r="Y95" s="91"/>
      <c r="Z95" s="91"/>
      <c r="AA95" s="91"/>
      <c r="AB95" s="91"/>
      <c r="AC95" s="91"/>
      <c r="AD95" s="91"/>
    </row>
    <row r="96" spans="1:30" x14ac:dyDescent="0.25">
      <c r="A96" s="23"/>
      <c r="B96" s="120"/>
      <c r="C96" s="1"/>
      <c r="D96" s="120"/>
      <c r="E96" s="121"/>
      <c r="G96" s="1"/>
      <c r="H96" s="37"/>
      <c r="I96" s="1"/>
      <c r="J96" s="24"/>
      <c r="K96" s="24"/>
      <c r="L96" s="24"/>
      <c r="M96" s="1"/>
      <c r="N96" s="1"/>
      <c r="O96" s="1"/>
      <c r="P96" s="1"/>
      <c r="Q96" s="153"/>
      <c r="R96" s="153"/>
      <c r="S96" s="153"/>
      <c r="T96" s="153"/>
      <c r="U96" s="153"/>
      <c r="V96" s="1"/>
      <c r="W96" s="120"/>
      <c r="X96" s="1"/>
      <c r="Y96" s="91"/>
      <c r="Z96" s="91"/>
      <c r="AA96" s="91"/>
      <c r="AB96" s="91"/>
      <c r="AC96" s="91"/>
      <c r="AD96" s="91"/>
    </row>
    <row r="97" spans="1:30" x14ac:dyDescent="0.25">
      <c r="A97" s="23"/>
      <c r="B97" s="120"/>
      <c r="C97" s="1"/>
      <c r="D97" s="120"/>
      <c r="E97" s="121"/>
      <c r="G97" s="1"/>
      <c r="H97" s="37"/>
      <c r="I97" s="1"/>
      <c r="J97" s="24"/>
      <c r="K97" s="24"/>
      <c r="L97" s="24"/>
      <c r="M97" s="1"/>
      <c r="N97" s="1"/>
      <c r="O97" s="1"/>
      <c r="P97" s="1"/>
      <c r="Q97" s="153"/>
      <c r="R97" s="153"/>
      <c r="S97" s="153"/>
      <c r="T97" s="153"/>
      <c r="U97" s="153"/>
      <c r="V97" s="1"/>
      <c r="W97" s="120"/>
      <c r="X97" s="1"/>
      <c r="Y97" s="91"/>
      <c r="Z97" s="91"/>
      <c r="AA97" s="91"/>
      <c r="AB97" s="91"/>
      <c r="AC97" s="91"/>
      <c r="AD97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2019-01-31T18:15:41Z</dcterms:modified>
</cp:coreProperties>
</file>