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13" i="1" s="1"/>
  <c r="O12" i="1"/>
  <c r="M12" i="1"/>
  <c r="M11" i="1"/>
  <c r="M10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/>
  <c r="H20" i="1" s="1"/>
  <c r="G13" i="1"/>
  <c r="G17" i="1"/>
  <c r="G20" i="1" s="1"/>
  <c r="F13" i="1"/>
  <c r="F17" i="1" s="1"/>
  <c r="E13" i="1"/>
  <c r="E17" i="1" s="1"/>
  <c r="D14" i="1"/>
  <c r="L17" i="1" l="1"/>
  <c r="E20" i="1"/>
  <c r="K17" i="1"/>
  <c r="F20" i="1"/>
  <c r="K20" i="1" s="1"/>
  <c r="O17" i="1"/>
  <c r="O20" i="1" s="1"/>
  <c r="N13" i="1"/>
  <c r="N17" i="1" s="1"/>
  <c r="L20" i="1"/>
  <c r="M17" i="1"/>
  <c r="I20" i="1"/>
  <c r="N20" i="1" l="1"/>
  <c r="M20" i="1"/>
</calcChain>
</file>

<file path=xl/sharedStrings.xml><?xml version="1.0" encoding="utf-8"?>
<sst xmlns="http://schemas.openxmlformats.org/spreadsheetml/2006/main" count="127" uniqueCount="90">
  <si>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</si>
  <si>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</si>
  <si>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</si>
  <si>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</si>
  <si>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</si>
  <si>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</si>
  <si>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</si>
  <si>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</si>
  <si>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</si>
  <si>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</si>
  <si>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</si>
  <si>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</si>
  <si>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</si>
  <si>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</si>
  <si>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</si>
  <si>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</si>
  <si>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</si>
  <si>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</si>
  <si>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</si>
  <si>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</si>
  <si>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</si>
  <si>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</si>
  <si>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</si>
  <si>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</si>
  <si>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</si>
  <si>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</si>
  <si>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</si>
  <si>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</si>
  <si>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</si>
  <si>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</si>
  <si>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</si>
  <si>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</si>
  <si>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</si>
  <si>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</si>
  <si>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</si>
  <si>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</si>
  <si>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Tahko</t>
  </si>
  <si>
    <t>9.</t>
  </si>
  <si>
    <t>ViU</t>
  </si>
  <si>
    <t>5.</t>
  </si>
  <si>
    <t>Hymy</t>
  </si>
  <si>
    <t>20.8.1976</t>
  </si>
  <si>
    <t>Hymy = Kajaanin Hymy  (1997)</t>
  </si>
  <si>
    <t>Tahko = Hyvinkään Tahko  (1915)</t>
  </si>
  <si>
    <t>ViU = Viinijärven Urheilijat  (1914)</t>
  </si>
  <si>
    <t>ykköspesis</t>
  </si>
  <si>
    <t>SoJy</t>
  </si>
  <si>
    <t>Anna-Maria Salminen</t>
  </si>
  <si>
    <t>SoJy = Sotkamon Jymy  1909)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</si>
  <si>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</si>
  <si>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</si>
  <si>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</si>
  <si>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</si>
  <si>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</si>
  <si>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</si>
  <si>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</si>
  <si>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10.05. 1998  Lippo - Tahko  2-0  (9-3, 16-2)</t>
  </si>
  <si>
    <t xml:space="preserve">  21 v   8 kk 20 pv</t>
  </si>
  <si>
    <t>03.06. 1998  Virkiä - Tahko  2-0  (15-3, 5-1)</t>
  </si>
  <si>
    <t xml:space="preserve">  21 v   9 kk 14 pv</t>
  </si>
  <si>
    <t>6.  ottelu</t>
  </si>
  <si>
    <t>17.06. 1998  Pesäkarhut - Tahko  2-0  (9-2, 5-1)</t>
  </si>
  <si>
    <t xml:space="preserve">  21 v   9 kk 28 pv</t>
  </si>
  <si>
    <t>15.  ottelu</t>
  </si>
  <si>
    <t>22.05. 1999  Lippo - ViU  2-0  (13-5, 12-4)</t>
  </si>
  <si>
    <t xml:space="preserve">  22 v   9 kk   2 pv</t>
  </si>
  <si>
    <t>suomensarja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</si>
  <si>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</si>
  <si>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</si>
  <si>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</si>
  <si>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</si>
  <si>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</si>
  <si>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</si>
  <si>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</si>
  <si>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</si>
  <si>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</si>
  <si>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</si>
  <si>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</si>
  <si>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</si>
  <si>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</si>
  <si>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</si>
  <si>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11.09. 1993  Sotkamo</t>
  </si>
  <si>
    <t xml:space="preserve">  2-15</t>
  </si>
  <si>
    <t>Itä</t>
  </si>
  <si>
    <t>Raimo Tuimala</t>
  </si>
  <si>
    <t>328</t>
  </si>
  <si>
    <t>jok</t>
  </si>
  <si>
    <t>1/4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</si>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</sst>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left"/>
    </xf>
    <xf numFmtId="49" fontId="2" fillId="10" borderId="13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49" fontId="2" fillId="10" borderId="5" xfId="0" applyNumberFormat="1" applyFont="1" applyFill="1" applyBorder="1" applyAlignment="1">
      <alignment horizontal="center"/>
    </xf>
    <xf numFmtId="165" fontId="2" fillId="10" borderId="0" xfId="0" applyNumberFormat="1" applyFont="1" applyFill="1" applyBorder="1" applyAlignment="1">
      <alignment horizontal="center"/>
    </xf>
    <xf numFmtId="0" fontId="2" fillId="10" borderId="15" xfId="0" applyFont="1" applyFill="1" applyBorder="1"/>
    <xf numFmtId="49" fontId="2" fillId="10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47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1992</v>
      </c>
      <c r="C4" s="86"/>
      <c r="D4" s="87" t="s">
        <v>46</v>
      </c>
      <c r="E4" s="86"/>
      <c r="F4" s="88" t="s">
        <v>66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6">
        <v>1993</v>
      </c>
      <c r="C5" s="86"/>
      <c r="D5" s="87" t="s">
        <v>46</v>
      </c>
      <c r="E5" s="86"/>
      <c r="F5" s="88" t="s">
        <v>66</v>
      </c>
      <c r="G5" s="89"/>
      <c r="H5" s="90"/>
      <c r="I5" s="86"/>
      <c r="J5" s="86"/>
      <c r="K5" s="86"/>
      <c r="L5" s="86"/>
      <c r="M5" s="86"/>
      <c r="N5" s="9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1994</v>
      </c>
      <c r="C6" s="64"/>
      <c r="D6" s="65" t="s">
        <v>46</v>
      </c>
      <c r="E6" s="64"/>
      <c r="F6" s="66" t="s">
        <v>45</v>
      </c>
      <c r="G6" s="67"/>
      <c r="H6" s="68"/>
      <c r="I6" s="64"/>
      <c r="J6" s="64"/>
      <c r="K6" s="64"/>
      <c r="L6" s="64"/>
      <c r="M6" s="64"/>
      <c r="N6" s="6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1995</v>
      </c>
      <c r="C7" s="64"/>
      <c r="D7" s="65" t="s">
        <v>46</v>
      </c>
      <c r="E7" s="64"/>
      <c r="F7" s="66" t="s">
        <v>45</v>
      </c>
      <c r="G7" s="67"/>
      <c r="H7" s="68"/>
      <c r="I7" s="64"/>
      <c r="J7" s="64"/>
      <c r="K7" s="64"/>
      <c r="L7" s="64"/>
      <c r="M7" s="64"/>
      <c r="N7" s="6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4">
        <v>1996</v>
      </c>
      <c r="C8" s="64"/>
      <c r="D8" s="65" t="s">
        <v>46</v>
      </c>
      <c r="E8" s="64"/>
      <c r="F8" s="66" t="s">
        <v>45</v>
      </c>
      <c r="G8" s="67"/>
      <c r="H8" s="68"/>
      <c r="I8" s="64"/>
      <c r="J8" s="64"/>
      <c r="K8" s="64"/>
      <c r="L8" s="64"/>
      <c r="M8" s="64"/>
      <c r="N8" s="69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1997</v>
      </c>
      <c r="C9" s="64"/>
      <c r="D9" s="65" t="s">
        <v>40</v>
      </c>
      <c r="E9" s="64"/>
      <c r="F9" s="66" t="s">
        <v>45</v>
      </c>
      <c r="G9" s="67"/>
      <c r="H9" s="68"/>
      <c r="I9" s="64"/>
      <c r="J9" s="64"/>
      <c r="K9" s="64"/>
      <c r="L9" s="64"/>
      <c r="M9" s="64"/>
      <c r="N9" s="69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1998</v>
      </c>
      <c r="C10" s="42" t="s">
        <v>35</v>
      </c>
      <c r="D10" s="41" t="s">
        <v>36</v>
      </c>
      <c r="E10" s="27">
        <v>11</v>
      </c>
      <c r="F10" s="27">
        <v>0</v>
      </c>
      <c r="G10" s="27">
        <v>1</v>
      </c>
      <c r="H10" s="27">
        <v>2</v>
      </c>
      <c r="I10" s="27">
        <v>10</v>
      </c>
      <c r="J10" s="27">
        <v>3</v>
      </c>
      <c r="K10" s="27">
        <v>4</v>
      </c>
      <c r="L10" s="27">
        <v>2</v>
      </c>
      <c r="M10" s="27">
        <f>PRODUCT(F10+G10)</f>
        <v>1</v>
      </c>
      <c r="N10" s="30">
        <v>0.29399999999999998</v>
      </c>
      <c r="O10" s="25">
        <f>PRODUCT(I10/N10)</f>
        <v>34.013605442176875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1999</v>
      </c>
      <c r="C11" s="42" t="s">
        <v>37</v>
      </c>
      <c r="D11" s="41" t="s">
        <v>38</v>
      </c>
      <c r="E11" s="27">
        <v>21</v>
      </c>
      <c r="F11" s="27">
        <v>1</v>
      </c>
      <c r="G11" s="27">
        <v>9</v>
      </c>
      <c r="H11" s="27">
        <v>18</v>
      </c>
      <c r="I11" s="27">
        <v>84</v>
      </c>
      <c r="J11" s="27">
        <v>10</v>
      </c>
      <c r="K11" s="27">
        <v>23</v>
      </c>
      <c r="L11" s="27">
        <v>41</v>
      </c>
      <c r="M11" s="27">
        <f>PRODUCT(F11+G11)</f>
        <v>10</v>
      </c>
      <c r="N11" s="62">
        <v>0.58199999999999996</v>
      </c>
      <c r="O11" s="25">
        <f>PRODUCT(I11/N11)</f>
        <v>144.32989690721649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2000</v>
      </c>
      <c r="C12" s="42" t="s">
        <v>39</v>
      </c>
      <c r="D12" s="41" t="s">
        <v>40</v>
      </c>
      <c r="E12" s="27">
        <v>1</v>
      </c>
      <c r="F12" s="27">
        <v>0</v>
      </c>
      <c r="G12" s="27">
        <v>0</v>
      </c>
      <c r="H12" s="27">
        <v>0</v>
      </c>
      <c r="I12" s="27">
        <v>2</v>
      </c>
      <c r="J12" s="27">
        <v>1</v>
      </c>
      <c r="K12" s="27">
        <v>1</v>
      </c>
      <c r="L12" s="27">
        <v>0</v>
      </c>
      <c r="M12" s="27">
        <f>PRODUCT(F12+G12)</f>
        <v>0</v>
      </c>
      <c r="N12" s="30">
        <v>0.4</v>
      </c>
      <c r="O12" s="25">
        <f>PRODUCT(I12/N12)</f>
        <v>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SUM(E10:E12)</f>
        <v>33</v>
      </c>
      <c r="F13" s="19">
        <f t="shared" si="0"/>
        <v>1</v>
      </c>
      <c r="G13" s="19">
        <f t="shared" si="0"/>
        <v>10</v>
      </c>
      <c r="H13" s="19">
        <f t="shared" si="0"/>
        <v>20</v>
      </c>
      <c r="I13" s="19">
        <f t="shared" si="0"/>
        <v>96</v>
      </c>
      <c r="J13" s="19">
        <f t="shared" si="0"/>
        <v>14</v>
      </c>
      <c r="K13" s="19">
        <f t="shared" si="0"/>
        <v>28</v>
      </c>
      <c r="L13" s="19">
        <f t="shared" si="0"/>
        <v>43</v>
      </c>
      <c r="M13" s="19">
        <f t="shared" si="0"/>
        <v>11</v>
      </c>
      <c r="N13" s="31">
        <f>PRODUCT(I13/O13)</f>
        <v>0.52360732052044623</v>
      </c>
      <c r="O13" s="32">
        <f t="shared" ref="O13:AE13" si="1">SUM(O10:O12)</f>
        <v>183.34350234939336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70.333333333333329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49</v>
      </c>
      <c r="Q16" s="13"/>
      <c r="R16" s="13"/>
      <c r="S16" s="13"/>
      <c r="T16" s="70"/>
      <c r="U16" s="70"/>
      <c r="V16" s="70"/>
      <c r="W16" s="70"/>
      <c r="X16" s="70"/>
      <c r="Y16" s="13"/>
      <c r="Z16" s="13"/>
      <c r="AA16" s="13"/>
      <c r="AB16" s="13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1" t="s">
        <v>17</v>
      </c>
      <c r="C17" s="13"/>
      <c r="D17" s="43"/>
      <c r="E17" s="27">
        <f>PRODUCT(E13)</f>
        <v>33</v>
      </c>
      <c r="F17" s="27">
        <f>PRODUCT(F13)</f>
        <v>1</v>
      </c>
      <c r="G17" s="27">
        <f>PRODUCT(G13)</f>
        <v>10</v>
      </c>
      <c r="H17" s="27">
        <f>PRODUCT(H13)</f>
        <v>20</v>
      </c>
      <c r="I17" s="27">
        <f>PRODUCT(I13)</f>
        <v>96</v>
      </c>
      <c r="J17" s="1"/>
      <c r="K17" s="44">
        <f>PRODUCT((F17+G17)/E17)</f>
        <v>0.33333333333333331</v>
      </c>
      <c r="L17" s="44">
        <f>PRODUCT(H17/E17)</f>
        <v>0.60606060606060608</v>
      </c>
      <c r="M17" s="44">
        <f>PRODUCT(I17/E17)</f>
        <v>2.9090909090909092</v>
      </c>
      <c r="N17" s="30">
        <f>PRODUCT(N13)</f>
        <v>0.52360732052044623</v>
      </c>
      <c r="O17" s="25">
        <f>PRODUCT(O13)</f>
        <v>183.34350234939336</v>
      </c>
      <c r="P17" s="71" t="s">
        <v>50</v>
      </c>
      <c r="Q17" s="72"/>
      <c r="R17" s="72"/>
      <c r="S17" s="73" t="s">
        <v>56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 t="s">
        <v>51</v>
      </c>
      <c r="AE17" s="74"/>
      <c r="AF17" s="75" t="s">
        <v>57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30"/>
      <c r="O18" s="25"/>
      <c r="P18" s="76" t="s">
        <v>52</v>
      </c>
      <c r="Q18" s="77"/>
      <c r="R18" s="77"/>
      <c r="S18" s="78" t="s">
        <v>58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53</v>
      </c>
      <c r="AE18" s="79"/>
      <c r="AF18" s="80" t="s">
        <v>59</v>
      </c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8" t="s">
        <v>19</v>
      </c>
      <c r="C19" s="49"/>
      <c r="D19" s="50"/>
      <c r="E19" s="28"/>
      <c r="F19" s="28"/>
      <c r="G19" s="28"/>
      <c r="H19" s="28"/>
      <c r="I19" s="28"/>
      <c r="J19" s="1"/>
      <c r="K19" s="51"/>
      <c r="L19" s="51"/>
      <c r="M19" s="51"/>
      <c r="N19" s="52"/>
      <c r="O19" s="25"/>
      <c r="P19" s="76" t="s">
        <v>54</v>
      </c>
      <c r="Q19" s="77"/>
      <c r="R19" s="77"/>
      <c r="S19" s="78" t="s">
        <v>61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60</v>
      </c>
      <c r="AE19" s="79"/>
      <c r="AF19" s="80" t="s">
        <v>62</v>
      </c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53" t="s">
        <v>20</v>
      </c>
      <c r="C20" s="54"/>
      <c r="D20" s="55"/>
      <c r="E20" s="19">
        <f>SUM(E17:E19)</f>
        <v>33</v>
      </c>
      <c r="F20" s="19">
        <f>SUM(F17:F19)</f>
        <v>1</v>
      </c>
      <c r="G20" s="19">
        <f>SUM(G17:G19)</f>
        <v>10</v>
      </c>
      <c r="H20" s="19">
        <f>SUM(H17:H19)</f>
        <v>20</v>
      </c>
      <c r="I20" s="19">
        <f>SUM(I17:I19)</f>
        <v>96</v>
      </c>
      <c r="J20" s="1"/>
      <c r="K20" s="56">
        <f>PRODUCT((F20+G20)/E20)</f>
        <v>0.33333333333333331</v>
      </c>
      <c r="L20" s="56">
        <f>PRODUCT(H20/E20)</f>
        <v>0.60606060606060608</v>
      </c>
      <c r="M20" s="56">
        <f>PRODUCT(I20/E20)</f>
        <v>2.9090909090909092</v>
      </c>
      <c r="N20" s="31">
        <f>PRODUCT(I20/O20)</f>
        <v>0.52360732052044623</v>
      </c>
      <c r="O20" s="25">
        <f>SUM(O17:O19)</f>
        <v>183.34350234939336</v>
      </c>
      <c r="P20" s="81" t="s">
        <v>55</v>
      </c>
      <c r="Q20" s="82"/>
      <c r="R20" s="82"/>
      <c r="S20" s="83" t="s">
        <v>64</v>
      </c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4" t="s">
        <v>63</v>
      </c>
      <c r="AE20" s="84"/>
      <c r="AF20" s="85" t="s">
        <v>65</v>
      </c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" t="s">
        <v>34</v>
      </c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/>
      <c r="C23" s="1"/>
      <c r="D23" s="1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63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58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9" t="s">
        <v>80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1"/>
      <c r="X1" s="68"/>
      <c r="Y1" s="98"/>
      <c r="Z1" s="98"/>
      <c r="AA1" s="98"/>
      <c r="AB1" s="98"/>
      <c r="AC1" s="98"/>
      <c r="AD1" s="98"/>
    </row>
    <row r="2" spans="1:30" x14ac:dyDescent="0.25">
      <c r="A2" s="9"/>
      <c r="B2" s="111" t="s">
        <v>47</v>
      </c>
      <c r="C2" s="112" t="s">
        <v>41</v>
      </c>
      <c r="D2" s="102"/>
      <c r="E2" s="10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3"/>
      <c r="X2" s="42"/>
      <c r="Y2" s="98"/>
      <c r="Z2" s="98"/>
      <c r="AA2" s="98"/>
      <c r="AB2" s="98"/>
      <c r="AC2" s="98"/>
      <c r="AD2" s="98"/>
    </row>
    <row r="3" spans="1:30" x14ac:dyDescent="0.25">
      <c r="A3" s="9"/>
      <c r="B3" s="92" t="s">
        <v>67</v>
      </c>
      <c r="C3" s="23" t="s">
        <v>68</v>
      </c>
      <c r="D3" s="93" t="s">
        <v>69</v>
      </c>
      <c r="E3" s="94" t="s">
        <v>1</v>
      </c>
      <c r="F3" s="25"/>
      <c r="G3" s="95" t="s">
        <v>70</v>
      </c>
      <c r="H3" s="96" t="s">
        <v>71</v>
      </c>
      <c r="I3" s="96" t="s">
        <v>31</v>
      </c>
      <c r="J3" s="18" t="s">
        <v>72</v>
      </c>
      <c r="K3" s="97" t="s">
        <v>73</v>
      </c>
      <c r="L3" s="97" t="s">
        <v>74</v>
      </c>
      <c r="M3" s="95" t="s">
        <v>75</v>
      </c>
      <c r="N3" s="95" t="s">
        <v>30</v>
      </c>
      <c r="O3" s="96" t="s">
        <v>76</v>
      </c>
      <c r="P3" s="95" t="s">
        <v>71</v>
      </c>
      <c r="Q3" s="95" t="s">
        <v>3</v>
      </c>
      <c r="R3" s="95">
        <v>1</v>
      </c>
      <c r="S3" s="95">
        <v>2</v>
      </c>
      <c r="T3" s="95">
        <v>3</v>
      </c>
      <c r="U3" s="95" t="s">
        <v>77</v>
      </c>
      <c r="V3" s="18" t="s">
        <v>21</v>
      </c>
      <c r="W3" s="17" t="s">
        <v>78</v>
      </c>
      <c r="X3" s="17" t="s">
        <v>79</v>
      </c>
      <c r="Y3" s="98"/>
      <c r="Z3" s="98"/>
      <c r="AA3" s="98"/>
      <c r="AB3" s="98"/>
      <c r="AC3" s="98"/>
      <c r="AD3" s="98"/>
    </row>
    <row r="4" spans="1:30" x14ac:dyDescent="0.25">
      <c r="A4" s="9"/>
      <c r="B4" s="114" t="s">
        <v>81</v>
      </c>
      <c r="C4" s="115" t="s">
        <v>82</v>
      </c>
      <c r="D4" s="116" t="s">
        <v>83</v>
      </c>
      <c r="E4" s="117" t="s">
        <v>46</v>
      </c>
      <c r="F4" s="113"/>
      <c r="G4" s="118"/>
      <c r="H4" s="118"/>
      <c r="I4" s="118">
        <v>1</v>
      </c>
      <c r="J4" s="118"/>
      <c r="K4" s="118" t="s">
        <v>86</v>
      </c>
      <c r="L4" s="118"/>
      <c r="M4" s="118">
        <v>1</v>
      </c>
      <c r="N4" s="118"/>
      <c r="O4" s="119"/>
      <c r="P4" s="119"/>
      <c r="Q4" s="120" t="s">
        <v>87</v>
      </c>
      <c r="R4" s="120" t="s">
        <v>88</v>
      </c>
      <c r="S4" s="120" t="s">
        <v>89</v>
      </c>
      <c r="T4" s="120"/>
      <c r="U4" s="120" t="s">
        <v>88</v>
      </c>
      <c r="V4" s="121">
        <v>0.25</v>
      </c>
      <c r="W4" s="122" t="s">
        <v>84</v>
      </c>
      <c r="X4" s="123" t="s">
        <v>85</v>
      </c>
      <c r="Y4" s="98"/>
      <c r="Z4" s="98"/>
      <c r="AA4" s="98"/>
      <c r="AB4" s="98"/>
      <c r="AC4" s="98"/>
      <c r="AD4" s="98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8"/>
      <c r="Z5" s="98"/>
      <c r="AA5" s="98"/>
      <c r="AB5" s="98"/>
      <c r="AC5" s="98"/>
      <c r="AD5" s="98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8"/>
      <c r="Z6" s="98"/>
      <c r="AA6" s="98"/>
      <c r="AB6" s="98"/>
      <c r="AC6" s="98"/>
      <c r="AD6" s="98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8"/>
      <c r="Z7" s="98"/>
      <c r="AA7" s="98"/>
      <c r="AB7" s="98"/>
      <c r="AC7" s="98"/>
      <c r="AD7" s="98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2019-01-31T18:08:17Z</dcterms:modified>
</cp:coreProperties>
</file>