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3" i="5" l="1"/>
  <c r="AG13" i="5"/>
  <c r="AS16" i="5" l="1"/>
  <c r="AQ16" i="5"/>
  <c r="AP16" i="5"/>
  <c r="AO16" i="5"/>
  <c r="AN16" i="5"/>
  <c r="AM16" i="5"/>
  <c r="AG16" i="5"/>
  <c r="AE16" i="5"/>
  <c r="I21" i="5" s="1"/>
  <c r="AD16" i="5"/>
  <c r="AC16" i="5"/>
  <c r="G21" i="5" s="1"/>
  <c r="AB16" i="5"/>
  <c r="AA16" i="5"/>
  <c r="E21" i="5" s="1"/>
  <c r="W16" i="5"/>
  <c r="U16" i="5"/>
  <c r="T16" i="5"/>
  <c r="S16" i="5"/>
  <c r="R16" i="5"/>
  <c r="Q16" i="5"/>
  <c r="K16" i="5"/>
  <c r="K20" i="5" s="1"/>
  <c r="I16" i="5"/>
  <c r="H16" i="5"/>
  <c r="H20" i="5" s="1"/>
  <c r="M20" i="5" s="1"/>
  <c r="G16" i="5"/>
  <c r="G20" i="5" s="1"/>
  <c r="G22" i="5" s="1"/>
  <c r="F16" i="5"/>
  <c r="F20" i="5" s="1"/>
  <c r="E16" i="5"/>
  <c r="E20" i="5" s="1"/>
  <c r="E22" i="5" s="1"/>
  <c r="N20" i="5" l="1"/>
  <c r="L20" i="5"/>
  <c r="I20" i="5"/>
  <c r="J16" i="5"/>
  <c r="AR16" i="5"/>
  <c r="K21" i="5"/>
  <c r="K22" i="5" s="1"/>
  <c r="F21" i="5"/>
  <c r="L21" i="5" s="1"/>
  <c r="H21" i="5"/>
  <c r="O21" i="5"/>
  <c r="J21" i="5"/>
  <c r="N21" i="5"/>
  <c r="M21" i="5"/>
  <c r="H22" i="5"/>
  <c r="M22" i="5" s="1"/>
  <c r="AF16" i="5"/>
  <c r="I22" i="5" l="1"/>
  <c r="O20" i="5"/>
  <c r="J20" i="5"/>
  <c r="F22" i="5"/>
  <c r="O22" i="5" l="1"/>
  <c r="J22" i="5"/>
  <c r="L22" i="5"/>
  <c r="N22" i="5"/>
</calcChain>
</file>

<file path=xl/sharedStrings.xml><?xml version="1.0" encoding="utf-8"?>
<sst xmlns="http://schemas.openxmlformats.org/spreadsheetml/2006/main" count="100" uniqueCount="42">
  <si>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</si>
  <si>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</si>
  <si>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</si>
  <si>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</si>
  <si>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</si>
  <si>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</si>
  <si>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</si>
  <si>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</si>
  <si>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</si>
  <si>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</si>
  <si>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</si>
  <si>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</si>
  <si>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</si>
  <si>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</si>
  <si>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</si>
  <si>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</si>
  <si>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</si>
  <si>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</si>
  <si>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</si>
  <si>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</si>
  <si>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</si>
  <si>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</si>
  <si>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</si>
  <si>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</si>
  <si>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Ura = Kannuksen Ura  (1969)</t>
  </si>
  <si>
    <t>LePe = Lestijoen Pesis  (2009)</t>
  </si>
  <si>
    <t>Pete Seppälä</t>
  </si>
  <si>
    <t>8.</t>
  </si>
  <si>
    <t>TU</t>
  </si>
  <si>
    <t>6.</t>
  </si>
  <si>
    <t>LePe</t>
  </si>
  <si>
    <t>3.</t>
  </si>
  <si>
    <t>4.</t>
  </si>
  <si>
    <t>Ura</t>
  </si>
  <si>
    <t>10.</t>
  </si>
  <si>
    <t>2.</t>
  </si>
  <si>
    <t>5.</t>
  </si>
  <si>
    <t>7.</t>
  </si>
  <si>
    <t>1.</t>
  </si>
  <si>
    <t>7.2.1994   Toholampi</t>
  </si>
  <si>
    <t>TU = Toholammin Urheilijat  (1955),  kasvattajaseura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</si>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</sst>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27</v>
      </c>
      <c r="Z4" s="1" t="s">
        <v>28</v>
      </c>
      <c r="AA4" s="12">
        <v>7</v>
      </c>
      <c r="AB4" s="12">
        <v>0</v>
      </c>
      <c r="AC4" s="12">
        <v>4</v>
      </c>
      <c r="AD4" s="12">
        <v>1</v>
      </c>
      <c r="AE4" s="12">
        <v>7</v>
      </c>
      <c r="AF4" s="67">
        <v>0.33329999999999999</v>
      </c>
      <c r="AG4" s="68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29</v>
      </c>
      <c r="Z5" s="1" t="s">
        <v>30</v>
      </c>
      <c r="AA5" s="12">
        <v>15</v>
      </c>
      <c r="AB5" s="12">
        <v>0</v>
      </c>
      <c r="AC5" s="12">
        <v>2</v>
      </c>
      <c r="AD5" s="12">
        <v>4</v>
      </c>
      <c r="AE5" s="12">
        <v>24</v>
      </c>
      <c r="AF5" s="67">
        <v>0.36919999999999997</v>
      </c>
      <c r="AG5" s="68">
        <v>65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31</v>
      </c>
      <c r="Z6" s="1" t="s">
        <v>30</v>
      </c>
      <c r="AA6" s="12">
        <v>18</v>
      </c>
      <c r="AB6" s="12">
        <v>0</v>
      </c>
      <c r="AC6" s="12">
        <v>11</v>
      </c>
      <c r="AD6" s="12">
        <v>12</v>
      </c>
      <c r="AE6" s="12">
        <v>60</v>
      </c>
      <c r="AF6" s="67">
        <v>0.58819999999999995</v>
      </c>
      <c r="AG6" s="68">
        <v>102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2</v>
      </c>
      <c r="AR6" s="65">
        <v>0.25</v>
      </c>
      <c r="AS6" s="69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32</v>
      </c>
      <c r="Z7" s="1" t="s">
        <v>30</v>
      </c>
      <c r="AA7" s="12">
        <v>18</v>
      </c>
      <c r="AB7" s="12">
        <v>0</v>
      </c>
      <c r="AC7" s="12">
        <v>3</v>
      </c>
      <c r="AD7" s="12">
        <v>14</v>
      </c>
      <c r="AE7" s="12">
        <v>66</v>
      </c>
      <c r="AF7" s="67">
        <v>0.60550000000000004</v>
      </c>
      <c r="AG7" s="68">
        <v>109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7</v>
      </c>
      <c r="AR7" s="65">
        <v>0.46660000000000001</v>
      </c>
      <c r="AS7" s="69">
        <v>15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32</v>
      </c>
      <c r="Z8" s="1" t="s">
        <v>33</v>
      </c>
      <c r="AA8" s="12">
        <v>17</v>
      </c>
      <c r="AB8" s="12">
        <v>0</v>
      </c>
      <c r="AC8" s="12">
        <v>13</v>
      </c>
      <c r="AD8" s="12">
        <v>8</v>
      </c>
      <c r="AE8" s="12">
        <v>68</v>
      </c>
      <c r="AF8" s="67">
        <v>0.65380000000000005</v>
      </c>
      <c r="AG8" s="68">
        <v>104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6</v>
      </c>
      <c r="AR8" s="65">
        <v>0.5454</v>
      </c>
      <c r="AS8" s="69"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32</v>
      </c>
      <c r="Z9" s="1" t="s">
        <v>33</v>
      </c>
      <c r="AA9" s="12">
        <v>15</v>
      </c>
      <c r="AB9" s="12">
        <v>3</v>
      </c>
      <c r="AC9" s="12">
        <v>10</v>
      </c>
      <c r="AD9" s="12">
        <v>23</v>
      </c>
      <c r="AE9" s="12">
        <v>66</v>
      </c>
      <c r="AF9" s="67">
        <v>0.70209999999999995</v>
      </c>
      <c r="AG9" s="68">
        <v>94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2015</v>
      </c>
      <c r="Y10" s="12" t="s">
        <v>31</v>
      </c>
      <c r="Z10" s="1" t="s">
        <v>33</v>
      </c>
      <c r="AA10" s="12">
        <v>14</v>
      </c>
      <c r="AB10" s="12">
        <v>1</v>
      </c>
      <c r="AC10" s="12">
        <v>26</v>
      </c>
      <c r="AD10" s="12">
        <v>15</v>
      </c>
      <c r="AE10" s="12">
        <v>58</v>
      </c>
      <c r="AF10" s="67">
        <v>0.66659999999999997</v>
      </c>
      <c r="AG10" s="68">
        <v>87</v>
      </c>
      <c r="AH10" s="7" t="s">
        <v>34</v>
      </c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3</v>
      </c>
      <c r="AQ10" s="12">
        <v>5</v>
      </c>
      <c r="AR10" s="65">
        <v>0.41660000000000003</v>
      </c>
      <c r="AS10" s="69">
        <v>12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2016</v>
      </c>
      <c r="Y11" s="12" t="s">
        <v>31</v>
      </c>
      <c r="Z11" s="1" t="s">
        <v>33</v>
      </c>
      <c r="AA11" s="12">
        <v>15</v>
      </c>
      <c r="AB11" s="12">
        <v>0</v>
      </c>
      <c r="AC11" s="12">
        <v>8</v>
      </c>
      <c r="AD11" s="12">
        <v>14</v>
      </c>
      <c r="AE11" s="12">
        <v>48</v>
      </c>
      <c r="AF11" s="67">
        <v>0.58530000000000004</v>
      </c>
      <c r="AG11" s="68">
        <v>82</v>
      </c>
      <c r="AH11" s="7"/>
      <c r="AI11" s="7"/>
      <c r="AJ11" s="7"/>
      <c r="AK11" s="7"/>
      <c r="AL11" s="10"/>
      <c r="AM11" s="12">
        <v>2</v>
      </c>
      <c r="AN11" s="12">
        <v>0</v>
      </c>
      <c r="AO11" s="12">
        <v>0</v>
      </c>
      <c r="AP11" s="12">
        <v>1</v>
      </c>
      <c r="AQ11" s="12">
        <v>7</v>
      </c>
      <c r="AR11" s="65">
        <v>0.438</v>
      </c>
      <c r="AS11" s="69">
        <v>16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2017</v>
      </c>
      <c r="Y12" s="12" t="s">
        <v>35</v>
      </c>
      <c r="Z12" s="1" t="s">
        <v>33</v>
      </c>
      <c r="AA12" s="12">
        <v>14</v>
      </c>
      <c r="AB12" s="12">
        <v>0</v>
      </c>
      <c r="AC12" s="12">
        <v>29</v>
      </c>
      <c r="AD12" s="12">
        <v>20</v>
      </c>
      <c r="AE12" s="12">
        <v>70</v>
      </c>
      <c r="AF12" s="67">
        <v>0.61939999999999995</v>
      </c>
      <c r="AG12" s="68">
        <v>113</v>
      </c>
      <c r="AH12" s="7" t="s">
        <v>36</v>
      </c>
      <c r="AI12" s="7"/>
      <c r="AJ12" s="7" t="s">
        <v>32</v>
      </c>
      <c r="AK12" s="7"/>
      <c r="AL12" s="10"/>
      <c r="AM12" s="12">
        <v>2</v>
      </c>
      <c r="AN12" s="12">
        <v>2</v>
      </c>
      <c r="AO12" s="12">
        <v>9</v>
      </c>
      <c r="AP12" s="12">
        <v>7</v>
      </c>
      <c r="AQ12" s="12">
        <v>22</v>
      </c>
      <c r="AR12" s="65">
        <v>0.81479999999999997</v>
      </c>
      <c r="AS12" s="69">
        <v>27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2018</v>
      </c>
      <c r="Y13" s="12" t="s">
        <v>35</v>
      </c>
      <c r="Z13" s="1" t="s">
        <v>33</v>
      </c>
      <c r="AA13" s="12">
        <v>15</v>
      </c>
      <c r="AB13" s="12">
        <v>5</v>
      </c>
      <c r="AC13" s="12">
        <v>44</v>
      </c>
      <c r="AD13" s="12">
        <v>33</v>
      </c>
      <c r="AE13" s="12">
        <v>94</v>
      </c>
      <c r="AF13" s="67">
        <v>0.71750000000000003</v>
      </c>
      <c r="AG13" s="68">
        <f>PRODUCT(AE13/AF13)</f>
        <v>131.01045296167246</v>
      </c>
      <c r="AH13" s="7" t="s">
        <v>32</v>
      </c>
      <c r="AI13" s="7" t="s">
        <v>37</v>
      </c>
      <c r="AJ13" s="12" t="s">
        <v>38</v>
      </c>
      <c r="AK13" s="7" t="s">
        <v>32</v>
      </c>
      <c r="AL13" s="10"/>
      <c r="AM13" s="12">
        <v>7</v>
      </c>
      <c r="AN13" s="12">
        <v>1</v>
      </c>
      <c r="AO13" s="12">
        <v>6</v>
      </c>
      <c r="AP13" s="12">
        <v>10</v>
      </c>
      <c r="AQ13" s="12">
        <v>26</v>
      </c>
      <c r="AR13" s="59">
        <v>0.55310000000000004</v>
      </c>
      <c r="AS13" s="70">
        <f>PRODUCT(AQ13/AR13)</f>
        <v>47.007774362683058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>
        <v>2019</v>
      </c>
      <c r="C14" s="14" t="s">
        <v>41</v>
      </c>
      <c r="D14" s="1" t="s">
        <v>33</v>
      </c>
      <c r="E14" s="12">
        <v>23</v>
      </c>
      <c r="F14" s="12">
        <v>1</v>
      </c>
      <c r="G14" s="12">
        <v>13</v>
      </c>
      <c r="H14" s="13">
        <v>3</v>
      </c>
      <c r="I14" s="12">
        <v>47</v>
      </c>
      <c r="J14" s="32">
        <v>0.39489999999999997</v>
      </c>
      <c r="K14" s="19">
        <v>119</v>
      </c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/>
      <c r="Y14" s="12"/>
      <c r="Z14" s="1"/>
      <c r="AA14" s="12"/>
      <c r="AB14" s="12"/>
      <c r="AC14" s="12"/>
      <c r="AD14" s="12"/>
      <c r="AE14" s="12"/>
      <c r="AF14" s="67"/>
      <c r="AG14" s="68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59"/>
      <c r="AS14" s="70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>
        <v>2020</v>
      </c>
      <c r="C15" s="12" t="s">
        <v>27</v>
      </c>
      <c r="D15" s="1" t="s">
        <v>33</v>
      </c>
      <c r="E15" s="12">
        <v>11</v>
      </c>
      <c r="F15" s="12">
        <v>0</v>
      </c>
      <c r="G15" s="12">
        <v>6</v>
      </c>
      <c r="H15" s="12">
        <v>0</v>
      </c>
      <c r="I15" s="12">
        <v>16</v>
      </c>
      <c r="J15" s="32">
        <v>0.30759999999999998</v>
      </c>
      <c r="K15" s="19">
        <v>52</v>
      </c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/>
      <c r="Y15" s="12"/>
      <c r="Z15" s="1"/>
      <c r="AA15" s="12"/>
      <c r="AB15" s="12"/>
      <c r="AC15" s="12"/>
      <c r="AD15" s="12"/>
      <c r="AE15" s="12"/>
      <c r="AF15" s="67"/>
      <c r="AG15" s="68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34</v>
      </c>
      <c r="F16" s="36">
        <f>SUM(F4:F15)</f>
        <v>1</v>
      </c>
      <c r="G16" s="36">
        <f>SUM(G4:G15)</f>
        <v>19</v>
      </c>
      <c r="H16" s="36">
        <f>SUM(H4:H15)</f>
        <v>3</v>
      </c>
      <c r="I16" s="36">
        <f>SUM(I4:I15)</f>
        <v>63</v>
      </c>
      <c r="J16" s="37">
        <f>PRODUCT(I16/K16)</f>
        <v>0.36842105263157893</v>
      </c>
      <c r="K16" s="21">
        <f>SUM(K4:K15)</f>
        <v>171</v>
      </c>
      <c r="L16" s="18"/>
      <c r="M16" s="29"/>
      <c r="N16" s="41"/>
      <c r="O16" s="42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148</v>
      </c>
      <c r="AB16" s="36">
        <f>SUM(AB4:AB15)</f>
        <v>9</v>
      </c>
      <c r="AC16" s="36">
        <f>SUM(AC4:AC15)</f>
        <v>150</v>
      </c>
      <c r="AD16" s="36">
        <f>SUM(AD4:AD15)</f>
        <v>144</v>
      </c>
      <c r="AE16" s="36">
        <f>SUM(AE4:AE15)</f>
        <v>561</v>
      </c>
      <c r="AF16" s="37">
        <f>PRODUCT(AE16/AG16)</f>
        <v>0.61783429713851556</v>
      </c>
      <c r="AG16" s="21">
        <f>SUM(AG4:AG15)</f>
        <v>908.0104529616724</v>
      </c>
      <c r="AH16" s="18"/>
      <c r="AI16" s="29"/>
      <c r="AJ16" s="41"/>
      <c r="AK16" s="42"/>
      <c r="AL16" s="10"/>
      <c r="AM16" s="36">
        <f>SUM(AM4:AM15)</f>
        <v>19</v>
      </c>
      <c r="AN16" s="36">
        <f>SUM(AN4:AN15)</f>
        <v>3</v>
      </c>
      <c r="AO16" s="36">
        <f>SUM(AO4:AO15)</f>
        <v>15</v>
      </c>
      <c r="AP16" s="36">
        <f>SUM(AP4:AP15)</f>
        <v>23</v>
      </c>
      <c r="AQ16" s="36">
        <f>SUM(AQ4:AQ15)</f>
        <v>75</v>
      </c>
      <c r="AR16" s="37">
        <f>PRODUCT(AQ16/AS16)</f>
        <v>0.55143906553460975</v>
      </c>
      <c r="AS16" s="39">
        <f>SUM(AS4:AS15)</f>
        <v>136.00777436268305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22</v>
      </c>
      <c r="O18" s="7" t="s">
        <v>21</v>
      </c>
      <c r="Q18" s="17"/>
      <c r="R18" s="17" t="s">
        <v>10</v>
      </c>
      <c r="S18" s="17"/>
      <c r="T18" s="54" t="s">
        <v>40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25</v>
      </c>
      <c r="U19" s="16"/>
      <c r="V19" s="16"/>
      <c r="W19" s="16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34</v>
      </c>
      <c r="F20" s="47">
        <f>PRODUCT(F16+R16)</f>
        <v>1</v>
      </c>
      <c r="G20" s="47">
        <f>PRODUCT(G16+S16)</f>
        <v>19</v>
      </c>
      <c r="H20" s="47">
        <f>PRODUCT(H16+T16)</f>
        <v>3</v>
      </c>
      <c r="I20" s="47">
        <f>PRODUCT(I16+U16)</f>
        <v>63</v>
      </c>
      <c r="J20" s="60">
        <f>PRODUCT(I20/K20)</f>
        <v>0.36842105263157893</v>
      </c>
      <c r="K20" s="16">
        <f>PRODUCT(K16+W16)</f>
        <v>171</v>
      </c>
      <c r="L20" s="53">
        <f>PRODUCT((F20+G20)/E20)</f>
        <v>0.58823529411764708</v>
      </c>
      <c r="M20" s="53">
        <f>PRODUCT(H20/E20)</f>
        <v>8.8235294117647065E-2</v>
      </c>
      <c r="N20" s="53">
        <f>PRODUCT((F20+G20+H20)/E20)</f>
        <v>0.67647058823529416</v>
      </c>
      <c r="O20" s="53">
        <f>PRODUCT(I20/E20)</f>
        <v>1.8529411764705883</v>
      </c>
      <c r="Q20" s="17"/>
      <c r="R20" s="17"/>
      <c r="S20" s="17"/>
      <c r="T20" s="54" t="s">
        <v>24</v>
      </c>
      <c r="U20" s="16"/>
      <c r="V20" s="16"/>
      <c r="W20" s="16"/>
      <c r="X20" s="16"/>
      <c r="Y20" s="16"/>
      <c r="Z20" s="16"/>
      <c r="AA20" s="16"/>
      <c r="AB20" s="16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167</v>
      </c>
      <c r="F21" s="47">
        <f>PRODUCT(AB16+AN16)</f>
        <v>12</v>
      </c>
      <c r="G21" s="47">
        <f>PRODUCT(AC16+AO16)</f>
        <v>165</v>
      </c>
      <c r="H21" s="47">
        <f>PRODUCT(AD16+AP16)</f>
        <v>167</v>
      </c>
      <c r="I21" s="47">
        <f>PRODUCT(AE16+AQ16)</f>
        <v>636</v>
      </c>
      <c r="J21" s="60">
        <f>PRODUCT(I21/K21)</f>
        <v>0.60918476646711617</v>
      </c>
      <c r="K21" s="10">
        <f>PRODUCT(AG16+AS16)</f>
        <v>1044.0182273243554</v>
      </c>
      <c r="L21" s="53">
        <f>PRODUCT((F21+G21)/E21)</f>
        <v>1.0598802395209581</v>
      </c>
      <c r="M21" s="53">
        <f>PRODUCT(H21/E21)</f>
        <v>1</v>
      </c>
      <c r="N21" s="53">
        <f>PRODUCT((F21+G21+H21)/E21)</f>
        <v>2.0598802395209579</v>
      </c>
      <c r="O21" s="53">
        <f>PRODUCT(I21/E21)</f>
        <v>3.808383233532934</v>
      </c>
      <c r="Q21" s="17"/>
      <c r="R21" s="17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201</v>
      </c>
      <c r="F22" s="47">
        <f t="shared" ref="F22:I22" si="0">SUM(F19:F21)</f>
        <v>13</v>
      </c>
      <c r="G22" s="47">
        <f t="shared" si="0"/>
        <v>184</v>
      </c>
      <c r="H22" s="47">
        <f t="shared" si="0"/>
        <v>170</v>
      </c>
      <c r="I22" s="47">
        <f t="shared" si="0"/>
        <v>699</v>
      </c>
      <c r="J22" s="60">
        <f>PRODUCT(I22/K22)</f>
        <v>0.57530001137456055</v>
      </c>
      <c r="K22" s="16">
        <f>SUM(K19:K21)</f>
        <v>1215.0182273243554</v>
      </c>
      <c r="L22" s="53">
        <f>PRODUCT((F22+G22)/E22)</f>
        <v>0.98009950248756217</v>
      </c>
      <c r="M22" s="53">
        <f>PRODUCT(H22/E22)</f>
        <v>0.845771144278607</v>
      </c>
      <c r="N22" s="53">
        <f>PRODUCT((F22+G22+H22)/E22)</f>
        <v>1.8258706467661692</v>
      </c>
      <c r="O22" s="53">
        <f>PRODUCT(I22/E22)</f>
        <v>3.4776119402985075</v>
      </c>
      <c r="Q22" s="10"/>
      <c r="R22" s="10"/>
      <c r="S22" s="10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sortState ref="B14:AO15">
    <sortCondition ref="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2020-09-08T18:59:34Z</dcterms:modified>
</cp:coreProperties>
</file>