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M6" i="6" l="1"/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<sst xmlns="http://schemas.openxmlformats.org/spreadsheetml/2006/main" count="120" uniqueCount="62">
  <si>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</si>
  <si>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</si>
  <si>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</si>
  <si>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</si>
  <si>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</si>
  <si>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</si>
  <si>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</si>
  <si>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</si>
  <si>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</si>
  <si>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</si>
  <si>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</si>
  <si>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</si>
  <si>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</si>
  <si>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</si>
  <si>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</si>
  <si>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</si>
  <si>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</si>
  <si>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</si>
  <si>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</si>
  <si>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</si>
  <si>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</si>
  <si>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</si>
  <si>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</si>
  <si>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</si>
  <si>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Juuso Siekkeli</t>
  </si>
  <si>
    <t>3.</t>
  </si>
  <si>
    <t>KPL  2</t>
  </si>
  <si>
    <t>6.</t>
  </si>
  <si>
    <t>2.</t>
  </si>
  <si>
    <t>5.</t>
  </si>
  <si>
    <t>15.4.1996   Kouvola</t>
  </si>
  <si>
    <t>KPL = Kouvolan Pallonlyöjät  (1931),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</si>
  <si>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</si>
  <si>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</si>
  <si>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</si>
  <si>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</si>
  <si>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</si>
  <si>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</si>
  <si>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</si>
  <si>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</si>
  <si>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</si>
  <si>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</si>
  <si>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</si>
  <si>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</si>
  <si>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</si>
  <si>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</si>
  <si>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</si>
  <si>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</si>
  <si>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</si>
  <si>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KPL</t>
  </si>
  <si>
    <t>jok</t>
  </si>
  <si>
    <t>Yhteensä</t>
  </si>
  <si>
    <t>14.07. 2013  Hyvinkää</t>
  </si>
  <si>
    <t xml:space="preserve">  0-2  (3-4, 2-6)</t>
  </si>
  <si>
    <t>0/1</t>
  </si>
  <si>
    <t>Saku Komulainen</t>
  </si>
  <si>
    <t>18.07. 2014  Seinäjoki</t>
  </si>
  <si>
    <t xml:space="preserve">  0-2  (0-5, 0-1)</t>
  </si>
  <si>
    <t>1v</t>
  </si>
  <si>
    <t>0/4</t>
  </si>
  <si>
    <t>Henrik Tawast</t>
  </si>
  <si>
    <t>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</si>
</sst>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4</v>
      </c>
      <c r="AB4" s="12">
        <v>1</v>
      </c>
      <c r="AC4" s="12">
        <v>1</v>
      </c>
      <c r="AD4" s="12">
        <v>4</v>
      </c>
      <c r="AE4" s="12">
        <v>10</v>
      </c>
      <c r="AF4" s="67">
        <v>0.52629999999999999</v>
      </c>
      <c r="AG4" s="68">
        <v>19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2</v>
      </c>
      <c r="AR4" s="65">
        <v>0.33329999999999999</v>
      </c>
      <c r="AS4" s="69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15</v>
      </c>
      <c r="AB5" s="12">
        <v>1</v>
      </c>
      <c r="AC5" s="12">
        <v>2</v>
      </c>
      <c r="AD5" s="12">
        <v>20</v>
      </c>
      <c r="AE5" s="12">
        <v>46</v>
      </c>
      <c r="AF5" s="67">
        <v>0.48420000000000002</v>
      </c>
      <c r="AG5" s="68">
        <v>95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14</v>
      </c>
      <c r="AB6" s="12">
        <v>0</v>
      </c>
      <c r="AC6" s="12">
        <v>6</v>
      </c>
      <c r="AD6" s="12">
        <v>23</v>
      </c>
      <c r="AE6" s="12">
        <v>57</v>
      </c>
      <c r="AF6" s="67">
        <v>0.72150000000000003</v>
      </c>
      <c r="AG6" s="68">
        <v>79</v>
      </c>
      <c r="AH6" s="7"/>
      <c r="AI6" s="7" t="s">
        <v>27</v>
      </c>
      <c r="AJ6" s="7"/>
      <c r="AK6" s="7"/>
      <c r="AL6" s="10"/>
      <c r="AM6" s="12">
        <v>6</v>
      </c>
      <c r="AN6" s="12">
        <v>0</v>
      </c>
      <c r="AO6" s="12">
        <v>0</v>
      </c>
      <c r="AP6" s="12">
        <v>7</v>
      </c>
      <c r="AQ6" s="12">
        <v>22</v>
      </c>
      <c r="AR6" s="65">
        <v>0.62849999999999995</v>
      </c>
      <c r="AS6" s="69">
        <v>35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28</v>
      </c>
      <c r="Z7" s="1" t="s">
        <v>26</v>
      </c>
      <c r="AA7" s="12">
        <v>16</v>
      </c>
      <c r="AB7" s="12">
        <v>0</v>
      </c>
      <c r="AC7" s="12">
        <v>3</v>
      </c>
      <c r="AD7" s="12">
        <v>28</v>
      </c>
      <c r="AE7" s="12">
        <v>60</v>
      </c>
      <c r="AF7" s="67">
        <v>0.68959999999999999</v>
      </c>
      <c r="AG7" s="68">
        <v>87</v>
      </c>
      <c r="AH7" s="7"/>
      <c r="AI7" s="7" t="s">
        <v>29</v>
      </c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28</v>
      </c>
      <c r="Z8" s="1" t="s">
        <v>26</v>
      </c>
      <c r="AA8" s="12">
        <v>4</v>
      </c>
      <c r="AB8" s="12">
        <v>0</v>
      </c>
      <c r="AC8" s="12">
        <v>1</v>
      </c>
      <c r="AD8" s="12">
        <v>2</v>
      </c>
      <c r="AE8" s="12">
        <v>8</v>
      </c>
      <c r="AF8" s="67">
        <v>0.33329999999999999</v>
      </c>
      <c r="AG8" s="68">
        <v>24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53</v>
      </c>
      <c r="AB9" s="36">
        <f>SUM(AB4:AB8)</f>
        <v>2</v>
      </c>
      <c r="AC9" s="36">
        <f>SUM(AC4:AC8)</f>
        <v>13</v>
      </c>
      <c r="AD9" s="36">
        <f>SUM(AD4:AD8)</f>
        <v>77</v>
      </c>
      <c r="AE9" s="36">
        <f>SUM(AE4:AE8)</f>
        <v>181</v>
      </c>
      <c r="AF9" s="37">
        <f>PRODUCT(AE9/AG9)</f>
        <v>0.59539473684210531</v>
      </c>
      <c r="AG9" s="21">
        <f>SUM(AG4:AG8)</f>
        <v>304</v>
      </c>
      <c r="AH9" s="18"/>
      <c r="AI9" s="29"/>
      <c r="AJ9" s="41"/>
      <c r="AK9" s="42"/>
      <c r="AL9" s="10"/>
      <c r="AM9" s="36">
        <f>SUM(AM4:AM8)</f>
        <v>8</v>
      </c>
      <c r="AN9" s="36">
        <f>SUM(AN4:AN8)</f>
        <v>0</v>
      </c>
      <c r="AO9" s="36">
        <f>SUM(AO4:AO8)</f>
        <v>0</v>
      </c>
      <c r="AP9" s="36">
        <f>SUM(AP4:AP8)</f>
        <v>7</v>
      </c>
      <c r="AQ9" s="36">
        <f>SUM(AQ4:AQ8)</f>
        <v>24</v>
      </c>
      <c r="AR9" s="37">
        <f>PRODUCT(AQ9/AS9)</f>
        <v>0.58536585365853655</v>
      </c>
      <c r="AS9" s="39">
        <f>SUM(AS4:AS8)</f>
        <v>41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61</v>
      </c>
      <c r="F14" s="47">
        <f>PRODUCT(AB9+AN9)</f>
        <v>2</v>
      </c>
      <c r="G14" s="47">
        <f>PRODUCT(AC9+AO9)</f>
        <v>13</v>
      </c>
      <c r="H14" s="47">
        <f>PRODUCT(AD9+AP9)</f>
        <v>84</v>
      </c>
      <c r="I14" s="47">
        <f>PRODUCT(AE9+AQ9)</f>
        <v>205</v>
      </c>
      <c r="J14" s="60">
        <f>PRODUCT(I14/K14)</f>
        <v>0.59420289855072461</v>
      </c>
      <c r="K14" s="10">
        <f>PRODUCT(AG9+AS9)</f>
        <v>345</v>
      </c>
      <c r="L14" s="53">
        <f>PRODUCT((F14+G14)/E14)</f>
        <v>0.24590163934426229</v>
      </c>
      <c r="M14" s="53">
        <f>PRODUCT(H14/E14)</f>
        <v>1.3770491803278688</v>
      </c>
      <c r="N14" s="53">
        <f>PRODUCT((F14+G14+H14)/E14)</f>
        <v>1.6229508196721312</v>
      </c>
      <c r="O14" s="53">
        <f>PRODUCT(I14/E14)</f>
        <v>3.360655737704918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61</v>
      </c>
      <c r="F15" s="47">
        <f t="shared" ref="F15:I15" si="0">SUM(F12:F14)</f>
        <v>2</v>
      </c>
      <c r="G15" s="47">
        <f t="shared" si="0"/>
        <v>13</v>
      </c>
      <c r="H15" s="47">
        <f t="shared" si="0"/>
        <v>84</v>
      </c>
      <c r="I15" s="47">
        <f t="shared" si="0"/>
        <v>205</v>
      </c>
      <c r="J15" s="60">
        <f>PRODUCT(I15/K15)</f>
        <v>0.59420289855072461</v>
      </c>
      <c r="K15" s="16">
        <f>SUM(K12:K14)</f>
        <v>345</v>
      </c>
      <c r="L15" s="53">
        <f>PRODUCT((F15+G15)/E15)</f>
        <v>0.24590163934426229</v>
      </c>
      <c r="M15" s="53">
        <f>PRODUCT(H15/E15)</f>
        <v>1.3770491803278688</v>
      </c>
      <c r="N15" s="53">
        <f>PRODUCT((F15+G15+H15)/E15)</f>
        <v>1.6229508196721312</v>
      </c>
      <c r="O15" s="53">
        <f>PRODUCT(I15/E15)</f>
        <v>3.360655737704918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1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24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33</v>
      </c>
      <c r="C3" s="18" t="s">
        <v>34</v>
      </c>
      <c r="D3" s="61" t="s">
        <v>35</v>
      </c>
      <c r="E3" s="79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80" t="s">
        <v>8</v>
      </c>
      <c r="R3" s="80">
        <v>1</v>
      </c>
      <c r="S3" s="80">
        <v>2</v>
      </c>
      <c r="T3" s="80">
        <v>3</v>
      </c>
      <c r="U3" s="80" t="s">
        <v>45</v>
      </c>
      <c r="V3" s="11" t="s">
        <v>9</v>
      </c>
      <c r="W3" s="64" t="s">
        <v>46</v>
      </c>
      <c r="X3" s="64" t="s">
        <v>47</v>
      </c>
      <c r="Y3" s="75"/>
      <c r="Z3" s="75"/>
      <c r="AA3" s="75"/>
      <c r="AB3" s="75"/>
      <c r="AC3" s="75"/>
      <c r="AD3" s="75"/>
    </row>
    <row r="4" spans="1:30" x14ac:dyDescent="0.25">
      <c r="A4" s="70"/>
      <c r="B4" s="91" t="s">
        <v>52</v>
      </c>
      <c r="C4" s="104" t="s">
        <v>53</v>
      </c>
      <c r="D4" s="91" t="s">
        <v>48</v>
      </c>
      <c r="E4" s="88" t="s">
        <v>49</v>
      </c>
      <c r="F4" s="92"/>
      <c r="G4" s="89"/>
      <c r="H4" s="89"/>
      <c r="I4" s="89">
        <v>1</v>
      </c>
      <c r="J4" s="89"/>
      <c r="K4" s="89" t="s">
        <v>50</v>
      </c>
      <c r="L4" s="89"/>
      <c r="M4" s="89">
        <v>1</v>
      </c>
      <c r="N4" s="89"/>
      <c r="O4" s="89"/>
      <c r="P4" s="89"/>
      <c r="Q4" s="105" t="s">
        <v>54</v>
      </c>
      <c r="R4" s="105" t="s">
        <v>54</v>
      </c>
      <c r="S4" s="105"/>
      <c r="T4" s="105"/>
      <c r="U4" s="105"/>
      <c r="V4" s="106">
        <v>0</v>
      </c>
      <c r="W4" s="90" t="s">
        <v>55</v>
      </c>
      <c r="X4" s="89">
        <v>1287</v>
      </c>
      <c r="Y4" s="75"/>
      <c r="Z4" s="75"/>
      <c r="AA4" s="75"/>
      <c r="AB4" s="75"/>
      <c r="AC4" s="75"/>
      <c r="AD4" s="75"/>
    </row>
    <row r="5" spans="1:30" x14ac:dyDescent="0.25">
      <c r="A5" s="81"/>
      <c r="B5" s="91" t="s">
        <v>56</v>
      </c>
      <c r="C5" s="104" t="s">
        <v>57</v>
      </c>
      <c r="D5" s="91" t="s">
        <v>48</v>
      </c>
      <c r="E5" s="88" t="s">
        <v>49</v>
      </c>
      <c r="F5" s="92"/>
      <c r="G5" s="89"/>
      <c r="H5" s="89"/>
      <c r="I5" s="89">
        <v>1</v>
      </c>
      <c r="J5" s="89" t="s">
        <v>58</v>
      </c>
      <c r="K5" s="89">
        <v>2</v>
      </c>
      <c r="L5" s="89"/>
      <c r="M5" s="89">
        <v>1</v>
      </c>
      <c r="N5" s="89"/>
      <c r="O5" s="89"/>
      <c r="P5" s="89"/>
      <c r="Q5" s="105" t="s">
        <v>59</v>
      </c>
      <c r="R5" s="105" t="s">
        <v>59</v>
      </c>
      <c r="S5" s="105"/>
      <c r="T5" s="105"/>
      <c r="U5" s="105"/>
      <c r="V5" s="106">
        <v>0</v>
      </c>
      <c r="W5" s="90" t="s">
        <v>60</v>
      </c>
      <c r="X5" s="89">
        <v>1674</v>
      </c>
      <c r="Y5" s="75"/>
      <c r="Z5" s="75"/>
      <c r="AA5" s="75"/>
      <c r="AB5" s="75"/>
      <c r="AC5" s="75"/>
      <c r="AD5" s="75"/>
    </row>
    <row r="6" spans="1:30" x14ac:dyDescent="0.25">
      <c r="A6" s="70"/>
      <c r="B6" s="18" t="s">
        <v>51</v>
      </c>
      <c r="C6" s="11"/>
      <c r="D6" s="64"/>
      <c r="E6" s="93"/>
      <c r="F6" s="94"/>
      <c r="G6" s="7"/>
      <c r="H6" s="7"/>
      <c r="I6" s="7">
        <v>2</v>
      </c>
      <c r="J6" s="11"/>
      <c r="K6" s="11"/>
      <c r="L6" s="11"/>
      <c r="M6" s="7">
        <f t="shared" ref="M6:P6" si="0">SUM(M4:M5)</f>
        <v>2</v>
      </c>
      <c r="N6" s="7"/>
      <c r="O6" s="7"/>
      <c r="P6" s="7"/>
      <c r="Q6" s="40" t="s">
        <v>61</v>
      </c>
      <c r="R6" s="40" t="s">
        <v>61</v>
      </c>
      <c r="S6" s="40"/>
      <c r="T6" s="40"/>
      <c r="U6" s="40"/>
      <c r="V6" s="15">
        <v>0</v>
      </c>
      <c r="W6" s="95"/>
      <c r="X6" s="40"/>
      <c r="Y6" s="75"/>
      <c r="Z6" s="75"/>
      <c r="AA6" s="75"/>
      <c r="AB6" s="75"/>
      <c r="AC6" s="75"/>
      <c r="AD6" s="75"/>
    </row>
    <row r="7" spans="1:30" x14ac:dyDescent="0.25">
      <c r="A7" s="70"/>
      <c r="B7" s="82"/>
      <c r="C7" s="83"/>
      <c r="D7" s="84"/>
      <c r="E7" s="85"/>
      <c r="F7" s="45"/>
      <c r="G7" s="83"/>
      <c r="H7" s="83"/>
      <c r="I7" s="83"/>
      <c r="J7" s="83"/>
      <c r="K7" s="83"/>
      <c r="L7" s="83"/>
      <c r="M7" s="83"/>
      <c r="N7" s="83"/>
      <c r="O7" s="83"/>
      <c r="P7" s="83"/>
      <c r="Q7" s="86"/>
      <c r="R7" s="86"/>
      <c r="S7" s="86"/>
      <c r="T7" s="86"/>
      <c r="U7" s="86"/>
      <c r="V7" s="83"/>
      <c r="W7" s="83"/>
      <c r="X7" s="87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9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7"/>
      <c r="R57" s="97"/>
      <c r="S57" s="97"/>
      <c r="T57" s="97"/>
      <c r="U57" s="97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9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7"/>
      <c r="R58" s="97"/>
      <c r="S58" s="97"/>
      <c r="T58" s="97"/>
      <c r="U58" s="97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9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7"/>
      <c r="R59" s="97"/>
      <c r="S59" s="97"/>
      <c r="T59" s="97"/>
      <c r="U59" s="97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9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7"/>
      <c r="R60" s="97"/>
      <c r="S60" s="97"/>
      <c r="T60" s="97"/>
      <c r="U60" s="97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96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7"/>
      <c r="R61" s="97"/>
      <c r="S61" s="97"/>
      <c r="T61" s="97"/>
      <c r="U61" s="97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96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7"/>
      <c r="R62" s="97"/>
      <c r="S62" s="97"/>
      <c r="T62" s="97"/>
      <c r="U62" s="97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2019-01-13T13:44:35Z</dcterms:modified>
</cp:coreProperties>
</file>