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2" i="3" l="1"/>
  <c r="O15" i="3"/>
  <c r="N15" i="3"/>
  <c r="M15" i="3"/>
  <c r="L15" i="3"/>
  <c r="K15" i="3"/>
  <c r="AS12" i="3"/>
  <c r="AQ12" i="3"/>
  <c r="AP12" i="3"/>
  <c r="AO12" i="3"/>
  <c r="AN12" i="3"/>
  <c r="AM12" i="3"/>
  <c r="AG12" i="3"/>
  <c r="AE12" i="3"/>
  <c r="AD12" i="3"/>
  <c r="AC12" i="3"/>
  <c r="AB12" i="3"/>
  <c r="AA12" i="3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AF12" i="3" l="1"/>
  <c r="K17" i="3"/>
  <c r="F17" i="3"/>
  <c r="H17" i="3"/>
  <c r="E17" i="3"/>
  <c r="E18" i="3" s="1"/>
  <c r="G17" i="3"/>
  <c r="AR12" i="3"/>
  <c r="O16" i="3"/>
  <c r="J16" i="3"/>
  <c r="K18" i="3"/>
  <c r="L16" i="3"/>
  <c r="N16" i="3"/>
  <c r="M16" i="3"/>
  <c r="G18" i="3"/>
  <c r="I17" i="3"/>
  <c r="I18" i="3" s="1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N17" i="3" l="1"/>
  <c r="L17" i="3"/>
  <c r="F18" i="3"/>
  <c r="L18" i="3" s="1"/>
  <c r="M17" i="3"/>
  <c r="H18" i="3"/>
  <c r="M18" i="3" s="1"/>
  <c r="O18" i="3"/>
  <c r="J18" i="3"/>
  <c r="J17" i="3"/>
  <c r="O17" i="3"/>
  <c r="N18" i="3" l="1"/>
</calcChain>
</file>

<file path=xl/sharedStrings.xml><?xml version="1.0" encoding="utf-8"?>
<sst xmlns="http://schemas.openxmlformats.org/spreadsheetml/2006/main" count="224" uniqueCount="90">
  <si>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</si>
  <si>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</si>
  <si>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</si>
  <si>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</si>
  <si>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</si>
  <si>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</si>
  <si>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</si>
  <si>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</si>
  <si>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</si>
  <si>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</si>
  <si>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</si>
  <si>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</si>
  <si>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</si>
  <si>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</si>
  <si>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</si>
  <si>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</si>
  <si>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</si>
  <si>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</si>
  <si>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</si>
  <si>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</si>
  <si>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</si>
  <si>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</si>
  <si>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</si>
  <si>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</si>
  <si>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</si>
  <si>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</si>
  <si>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</si>
  <si>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</si>
  <si>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</si>
  <si>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</si>
  <si>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</si>
  <si>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</si>
  <si>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</si>
  <si>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</si>
  <si>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Siivonen</t>
  </si>
  <si>
    <t>1.</t>
  </si>
  <si>
    <t>Tahko</t>
  </si>
  <si>
    <t>7.</t>
  </si>
  <si>
    <t>8.</t>
  </si>
  <si>
    <t>15.05. 2007 Tahko - KiPa  2-0  (4-0, 7-5)</t>
  </si>
  <si>
    <t xml:space="preserve">  26 v   0 kk 10 pv</t>
  </si>
  <si>
    <t>12.  ottelu</t>
  </si>
  <si>
    <t>14.06. 2007  Tahko - KoU  2-0  (5-1, 6-1)</t>
  </si>
  <si>
    <t xml:space="preserve">  26 v   1 kk   9 pv</t>
  </si>
  <si>
    <t>01.06. 2008  SMJ - Tahko  0-1  (3-3, 3-11)</t>
  </si>
  <si>
    <t>29.  ottelu</t>
  </si>
  <si>
    <t xml:space="preserve">  27 v   0 kk 27 pv</t>
  </si>
  <si>
    <t>ViPa</t>
  </si>
  <si>
    <t>suomensarja</t>
  </si>
  <si>
    <t>2.</t>
  </si>
  <si>
    <t>3.</t>
  </si>
  <si>
    <t>ykköspesis</t>
  </si>
  <si>
    <t>RiiPe</t>
  </si>
  <si>
    <t>4.</t>
  </si>
  <si>
    <t>10.</t>
  </si>
  <si>
    <t>ViPa = Vihdin Pallo  (1967),  kasvattajaseura</t>
  </si>
  <si>
    <t>Tahko = Hyvinkään Tahko  (1915)</t>
  </si>
  <si>
    <t>Seurat</t>
  </si>
  <si>
    <t>5.5.1981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</si>
  <si>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</si>
  <si>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</si>
  <si>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</si>
  <si>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</si>
  <si>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</si>
  <si>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</si>
  <si>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</si>
  <si>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</si>
  <si>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</si>
  <si>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</si>
  <si>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</si>
  <si>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</si>
  <si>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</si>
  <si>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</si>
  <si>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</si>
  <si>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</si>
  <si>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3.</t>
  </si>
  <si>
    <t>Jatkosarja  7.</t>
  </si>
  <si>
    <t>Jatkosarja  8.</t>
  </si>
  <si>
    <t>1/3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</si>
  <si>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</si>
  <si>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</si>
  <si>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</si>
  <si>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</si>
  <si>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</si>
  <si>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</si>
  <si>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</si>
  <si>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</si>
  <si>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</si>
  <si>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</si>
  <si>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RiiPe 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</si>
</sst>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2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34</v>
      </c>
      <c r="C1" s="3"/>
      <c r="D1" s="4"/>
      <c r="E1" s="5" t="s">
        <v>58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97" customFormat="1" ht="15" customHeight="1" x14ac:dyDescent="0.25">
      <c r="A2" s="9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79</v>
      </c>
      <c r="Q2" s="20"/>
      <c r="R2" s="14"/>
      <c r="S2" s="21"/>
      <c r="T2" s="19"/>
      <c r="U2" s="20" t="s">
        <v>15</v>
      </c>
      <c r="V2" s="14"/>
      <c r="W2" s="14"/>
      <c r="X2" s="20"/>
      <c r="Y2" s="94"/>
      <c r="Z2" s="95"/>
      <c r="AA2" s="19"/>
      <c r="AB2" s="22" t="s">
        <v>80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96" t="s">
        <v>62</v>
      </c>
      <c r="AP2" s="14"/>
      <c r="AQ2" s="15"/>
      <c r="AR2" s="49"/>
    </row>
    <row r="3" spans="1:44" s="97" customFormat="1" ht="15" customHeight="1" x14ac:dyDescent="0.25">
      <c r="A3" s="9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31</v>
      </c>
      <c r="AP3" s="17" t="s">
        <v>32</v>
      </c>
      <c r="AQ3" s="18" t="s">
        <v>33</v>
      </c>
      <c r="AR3" s="49"/>
    </row>
    <row r="4" spans="1:44" s="97" customFormat="1" ht="15" customHeight="1" x14ac:dyDescent="0.25">
      <c r="A4" s="93"/>
      <c r="B4" s="24">
        <v>2001</v>
      </c>
      <c r="C4" s="24" t="s">
        <v>53</v>
      </c>
      <c r="D4" s="25" t="s">
        <v>47</v>
      </c>
      <c r="E4" s="24"/>
      <c r="F4" s="26" t="s">
        <v>48</v>
      </c>
      <c r="G4" s="27"/>
      <c r="H4" s="24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98"/>
      <c r="AA4" s="23">
        <v>0</v>
      </c>
      <c r="AB4" s="18"/>
      <c r="AC4" s="18"/>
      <c r="AD4" s="18"/>
      <c r="AE4" s="18"/>
      <c r="AF4" s="23"/>
      <c r="AG4" s="99"/>
      <c r="AH4" s="99"/>
      <c r="AI4" s="99"/>
      <c r="AJ4" s="99"/>
      <c r="AK4" s="23"/>
      <c r="AL4" s="30"/>
      <c r="AM4" s="99"/>
      <c r="AN4" s="100"/>
      <c r="AO4" s="31"/>
      <c r="AP4" s="32"/>
      <c r="AQ4" s="30"/>
      <c r="AR4" s="49"/>
    </row>
    <row r="5" spans="1:44" s="97" customFormat="1" ht="15" customHeight="1" x14ac:dyDescent="0.25">
      <c r="A5" s="93"/>
      <c r="B5" s="24">
        <v>2002</v>
      </c>
      <c r="C5" s="24" t="s">
        <v>50</v>
      </c>
      <c r="D5" s="25" t="s">
        <v>47</v>
      </c>
      <c r="E5" s="24"/>
      <c r="F5" s="26" t="s">
        <v>48</v>
      </c>
      <c r="G5" s="27"/>
      <c r="H5" s="24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98"/>
      <c r="AA5" s="23">
        <v>0</v>
      </c>
      <c r="AB5" s="18"/>
      <c r="AC5" s="18"/>
      <c r="AD5" s="18"/>
      <c r="AE5" s="18"/>
      <c r="AF5" s="23"/>
      <c r="AG5" s="99"/>
      <c r="AH5" s="99"/>
      <c r="AI5" s="99"/>
      <c r="AJ5" s="99"/>
      <c r="AK5" s="23"/>
      <c r="AL5" s="30"/>
      <c r="AM5" s="99"/>
      <c r="AN5" s="100"/>
      <c r="AO5" s="31"/>
      <c r="AP5" s="32"/>
      <c r="AQ5" s="30"/>
      <c r="AR5" s="49"/>
    </row>
    <row r="6" spans="1:44" s="97" customFormat="1" ht="15" customHeight="1" x14ac:dyDescent="0.25">
      <c r="A6" s="93"/>
      <c r="B6" s="24">
        <v>2003</v>
      </c>
      <c r="C6" s="24" t="s">
        <v>50</v>
      </c>
      <c r="D6" s="25" t="s">
        <v>47</v>
      </c>
      <c r="E6" s="24"/>
      <c r="F6" s="26" t="s">
        <v>48</v>
      </c>
      <c r="G6" s="27"/>
      <c r="H6" s="24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98"/>
      <c r="AA6" s="23"/>
      <c r="AB6" s="18"/>
      <c r="AC6" s="18"/>
      <c r="AD6" s="18"/>
      <c r="AE6" s="18"/>
      <c r="AF6" s="23"/>
      <c r="AG6" s="99"/>
      <c r="AH6" s="99"/>
      <c r="AI6" s="99"/>
      <c r="AJ6" s="99"/>
      <c r="AK6" s="23"/>
      <c r="AL6" s="30"/>
      <c r="AM6" s="99"/>
      <c r="AN6" s="100"/>
      <c r="AO6" s="31"/>
      <c r="AP6" s="32"/>
      <c r="AQ6" s="30"/>
      <c r="AR6" s="49"/>
    </row>
    <row r="7" spans="1:44" s="97" customFormat="1" ht="15" customHeight="1" x14ac:dyDescent="0.25">
      <c r="A7" s="93"/>
      <c r="B7" s="33">
        <v>2004</v>
      </c>
      <c r="C7" s="34" t="s">
        <v>38</v>
      </c>
      <c r="D7" s="35" t="s">
        <v>52</v>
      </c>
      <c r="E7" s="34"/>
      <c r="F7" s="36" t="s">
        <v>51</v>
      </c>
      <c r="G7" s="82"/>
      <c r="H7" s="37"/>
      <c r="I7" s="34"/>
      <c r="J7" s="34"/>
      <c r="K7" s="34"/>
      <c r="L7" s="34"/>
      <c r="M7" s="34"/>
      <c r="N7" s="38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98"/>
      <c r="AA7" s="23">
        <v>0</v>
      </c>
      <c r="AB7" s="18"/>
      <c r="AC7" s="18"/>
      <c r="AD7" s="18"/>
      <c r="AE7" s="18"/>
      <c r="AF7" s="23"/>
      <c r="AG7" s="99"/>
      <c r="AH7" s="99"/>
      <c r="AI7" s="99"/>
      <c r="AJ7" s="99"/>
      <c r="AK7" s="23"/>
      <c r="AL7" s="30"/>
      <c r="AM7" s="99"/>
      <c r="AN7" s="100"/>
      <c r="AO7" s="31"/>
      <c r="AP7" s="32"/>
      <c r="AQ7" s="30"/>
      <c r="AR7" s="49"/>
    </row>
    <row r="8" spans="1:44" s="97" customFormat="1" ht="15" customHeight="1" x14ac:dyDescent="0.25">
      <c r="A8" s="93"/>
      <c r="B8" s="33">
        <v>2005</v>
      </c>
      <c r="C8" s="34" t="s">
        <v>37</v>
      </c>
      <c r="D8" s="35" t="s">
        <v>52</v>
      </c>
      <c r="E8" s="34"/>
      <c r="F8" s="36" t="s">
        <v>51</v>
      </c>
      <c r="G8" s="83"/>
      <c r="H8" s="37"/>
      <c r="I8" s="34"/>
      <c r="J8" s="34"/>
      <c r="K8" s="34"/>
      <c r="L8" s="34"/>
      <c r="M8" s="34"/>
      <c r="N8" s="38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98"/>
      <c r="AA8" s="23">
        <v>0</v>
      </c>
      <c r="AB8" s="18"/>
      <c r="AC8" s="18"/>
      <c r="AD8" s="18"/>
      <c r="AE8" s="18"/>
      <c r="AF8" s="23"/>
      <c r="AG8" s="99"/>
      <c r="AH8" s="99"/>
      <c r="AI8" s="99"/>
      <c r="AJ8" s="99"/>
      <c r="AK8" s="23"/>
      <c r="AL8" s="30"/>
      <c r="AM8" s="99"/>
      <c r="AN8" s="100"/>
      <c r="AO8" s="31"/>
      <c r="AP8" s="32"/>
      <c r="AQ8" s="30"/>
      <c r="AR8" s="49"/>
    </row>
    <row r="9" spans="1:44" s="97" customFormat="1" ht="15" customHeight="1" x14ac:dyDescent="0.25">
      <c r="A9" s="93"/>
      <c r="B9" s="24">
        <v>2006</v>
      </c>
      <c r="C9" s="24" t="s">
        <v>50</v>
      </c>
      <c r="D9" s="25" t="s">
        <v>47</v>
      </c>
      <c r="E9" s="24"/>
      <c r="F9" s="26" t="s">
        <v>48</v>
      </c>
      <c r="G9" s="27"/>
      <c r="H9" s="24"/>
      <c r="I9" s="24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98"/>
      <c r="AA9" s="23">
        <v>66</v>
      </c>
      <c r="AB9" s="18"/>
      <c r="AC9" s="18"/>
      <c r="AD9" s="18"/>
      <c r="AE9" s="18"/>
      <c r="AF9" s="23"/>
      <c r="AG9" s="99"/>
      <c r="AH9" s="99"/>
      <c r="AI9" s="99"/>
      <c r="AJ9" s="99"/>
      <c r="AK9" s="23"/>
      <c r="AL9" s="30"/>
      <c r="AM9" s="99"/>
      <c r="AN9" s="100"/>
      <c r="AO9" s="31"/>
      <c r="AP9" s="32"/>
      <c r="AQ9" s="30"/>
      <c r="AR9" s="49"/>
    </row>
    <row r="10" spans="1:44" s="97" customFormat="1" ht="15" customHeight="1" x14ac:dyDescent="0.25">
      <c r="A10" s="93"/>
      <c r="B10" s="33">
        <v>2006</v>
      </c>
      <c r="C10" s="34" t="s">
        <v>54</v>
      </c>
      <c r="D10" s="35" t="s">
        <v>52</v>
      </c>
      <c r="E10" s="34"/>
      <c r="F10" s="36" t="s">
        <v>51</v>
      </c>
      <c r="G10" s="83"/>
      <c r="H10" s="37"/>
      <c r="I10" s="34"/>
      <c r="J10" s="34"/>
      <c r="K10" s="34"/>
      <c r="L10" s="34"/>
      <c r="M10" s="34"/>
      <c r="N10" s="38"/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98"/>
      <c r="AA10" s="23"/>
      <c r="AB10" s="18"/>
      <c r="AC10" s="18"/>
      <c r="AD10" s="18"/>
      <c r="AE10" s="18"/>
      <c r="AF10" s="23"/>
      <c r="AG10" s="99"/>
      <c r="AH10" s="99"/>
      <c r="AI10" s="99"/>
      <c r="AJ10" s="99"/>
      <c r="AK10" s="23"/>
      <c r="AL10" s="30"/>
      <c r="AM10" s="99"/>
      <c r="AN10" s="100"/>
      <c r="AO10" s="31"/>
      <c r="AP10" s="32"/>
      <c r="AQ10" s="30"/>
      <c r="AR10" s="49"/>
    </row>
    <row r="11" spans="1:44" s="97" customFormat="1" ht="15" customHeight="1" x14ac:dyDescent="0.25">
      <c r="A11" s="93"/>
      <c r="B11" s="30">
        <v>2007</v>
      </c>
      <c r="C11" s="39" t="s">
        <v>35</v>
      </c>
      <c r="D11" s="40" t="s">
        <v>36</v>
      </c>
      <c r="E11" s="39">
        <v>22</v>
      </c>
      <c r="F11" s="39">
        <v>0</v>
      </c>
      <c r="G11" s="41">
        <v>2</v>
      </c>
      <c r="H11" s="39">
        <v>8</v>
      </c>
      <c r="I11" s="39">
        <v>37</v>
      </c>
      <c r="J11" s="39">
        <v>30</v>
      </c>
      <c r="K11" s="39">
        <v>4</v>
      </c>
      <c r="L11" s="39">
        <v>1</v>
      </c>
      <c r="M11" s="39">
        <v>2</v>
      </c>
      <c r="N11" s="42">
        <v>0.45700000000000002</v>
      </c>
      <c r="O11" s="23"/>
      <c r="P11" s="18"/>
      <c r="Q11" s="18"/>
      <c r="R11" s="18"/>
      <c r="S11" s="18"/>
      <c r="T11" s="23"/>
      <c r="U11" s="30">
        <v>1</v>
      </c>
      <c r="V11" s="30">
        <v>0</v>
      </c>
      <c r="W11" s="30">
        <v>0</v>
      </c>
      <c r="X11" s="30">
        <v>0</v>
      </c>
      <c r="Y11" s="30">
        <v>1</v>
      </c>
      <c r="Z11" s="98">
        <v>0.33300000000000002</v>
      </c>
      <c r="AA11" s="23"/>
      <c r="AB11" s="18"/>
      <c r="AC11" s="18"/>
      <c r="AD11" s="18"/>
      <c r="AE11" s="18"/>
      <c r="AF11" s="23"/>
      <c r="AG11" s="99" t="s">
        <v>75</v>
      </c>
      <c r="AH11" s="99"/>
      <c r="AI11" s="99"/>
      <c r="AJ11" s="99"/>
      <c r="AK11" s="23"/>
      <c r="AL11" s="30"/>
      <c r="AM11" s="99"/>
      <c r="AN11" s="100"/>
      <c r="AO11" s="31"/>
      <c r="AP11" s="32"/>
      <c r="AQ11" s="30"/>
      <c r="AR11" s="49"/>
    </row>
    <row r="12" spans="1:44" s="97" customFormat="1" ht="15" customHeight="1" x14ac:dyDescent="0.25">
      <c r="A12" s="93"/>
      <c r="B12" s="30">
        <v>2008</v>
      </c>
      <c r="C12" s="39" t="s">
        <v>37</v>
      </c>
      <c r="D12" s="40" t="s">
        <v>36</v>
      </c>
      <c r="E12" s="39">
        <v>23</v>
      </c>
      <c r="F12" s="39">
        <v>3</v>
      </c>
      <c r="G12" s="41">
        <v>2</v>
      </c>
      <c r="H12" s="39">
        <v>10</v>
      </c>
      <c r="I12" s="39">
        <v>42</v>
      </c>
      <c r="J12" s="39">
        <v>26</v>
      </c>
      <c r="K12" s="39">
        <v>3</v>
      </c>
      <c r="L12" s="39">
        <v>8</v>
      </c>
      <c r="M12" s="39">
        <v>5</v>
      </c>
      <c r="N12" s="42">
        <v>0.48299999999999998</v>
      </c>
      <c r="O12" s="23"/>
      <c r="P12" s="18"/>
      <c r="Q12" s="18"/>
      <c r="R12" s="18"/>
      <c r="S12" s="18"/>
      <c r="T12" s="23"/>
      <c r="U12" s="30">
        <v>4</v>
      </c>
      <c r="V12" s="30">
        <v>1</v>
      </c>
      <c r="W12" s="30">
        <v>0</v>
      </c>
      <c r="X12" s="30">
        <v>4</v>
      </c>
      <c r="Y12" s="30">
        <v>13</v>
      </c>
      <c r="Z12" s="98">
        <v>0.72199999999999998</v>
      </c>
      <c r="AA12" s="23">
        <v>0</v>
      </c>
      <c r="AB12" s="18"/>
      <c r="AC12" s="18"/>
      <c r="AD12" s="18"/>
      <c r="AE12" s="18"/>
      <c r="AF12" s="23"/>
      <c r="AG12" s="99" t="s">
        <v>76</v>
      </c>
      <c r="AH12" s="99"/>
      <c r="AI12" s="99"/>
      <c r="AJ12" s="99"/>
      <c r="AK12" s="23"/>
      <c r="AL12" s="30"/>
      <c r="AM12" s="99"/>
      <c r="AN12" s="100"/>
      <c r="AO12" s="31">
        <v>1</v>
      </c>
      <c r="AP12" s="32"/>
      <c r="AQ12" s="30"/>
      <c r="AR12" s="49"/>
    </row>
    <row r="13" spans="1:44" s="97" customFormat="1" ht="15" customHeight="1" x14ac:dyDescent="0.25">
      <c r="A13" s="93"/>
      <c r="B13" s="30">
        <v>2009</v>
      </c>
      <c r="C13" s="39" t="s">
        <v>38</v>
      </c>
      <c r="D13" s="40" t="s">
        <v>36</v>
      </c>
      <c r="E13" s="39">
        <v>24</v>
      </c>
      <c r="F13" s="39">
        <v>3</v>
      </c>
      <c r="G13" s="41">
        <v>1</v>
      </c>
      <c r="H13" s="39">
        <v>17</v>
      </c>
      <c r="I13" s="39">
        <v>66</v>
      </c>
      <c r="J13" s="39">
        <v>38</v>
      </c>
      <c r="K13" s="39">
        <v>17</v>
      </c>
      <c r="L13" s="39">
        <v>7</v>
      </c>
      <c r="M13" s="39">
        <v>4</v>
      </c>
      <c r="N13" s="42">
        <v>0.623</v>
      </c>
      <c r="O13" s="23"/>
      <c r="P13" s="18"/>
      <c r="Q13" s="18"/>
      <c r="R13" s="18"/>
      <c r="S13" s="18"/>
      <c r="T13" s="23"/>
      <c r="U13" s="30">
        <v>5</v>
      </c>
      <c r="V13" s="30">
        <v>0</v>
      </c>
      <c r="W13" s="31">
        <v>0</v>
      </c>
      <c r="X13" s="30">
        <v>4</v>
      </c>
      <c r="Y13" s="30">
        <v>20</v>
      </c>
      <c r="Z13" s="98">
        <v>0.625</v>
      </c>
      <c r="AA13" s="23">
        <v>0</v>
      </c>
      <c r="AB13" s="18"/>
      <c r="AC13" s="18"/>
      <c r="AD13" s="18"/>
      <c r="AE13" s="18"/>
      <c r="AF13" s="23"/>
      <c r="AG13" s="99" t="s">
        <v>77</v>
      </c>
      <c r="AH13" s="99"/>
      <c r="AI13" s="99"/>
      <c r="AJ13" s="99"/>
      <c r="AK13" s="23"/>
      <c r="AL13" s="30"/>
      <c r="AM13" s="99"/>
      <c r="AN13" s="100"/>
      <c r="AO13" s="31"/>
      <c r="AP13" s="32"/>
      <c r="AQ13" s="30"/>
      <c r="AR13" s="49"/>
    </row>
    <row r="14" spans="1:44" s="97" customFormat="1" ht="15" customHeight="1" x14ac:dyDescent="0.25">
      <c r="A14" s="93"/>
      <c r="B14" s="24">
        <v>2010</v>
      </c>
      <c r="C14" s="24" t="s">
        <v>49</v>
      </c>
      <c r="D14" s="25" t="s">
        <v>47</v>
      </c>
      <c r="E14" s="24"/>
      <c r="F14" s="26" t="s">
        <v>48</v>
      </c>
      <c r="G14" s="27"/>
      <c r="H14" s="24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99"/>
      <c r="V14" s="99"/>
      <c r="W14" s="99"/>
      <c r="X14" s="99"/>
      <c r="Y14" s="99"/>
      <c r="Z14" s="98"/>
      <c r="AA14" s="23">
        <v>0</v>
      </c>
      <c r="AB14" s="18"/>
      <c r="AC14" s="18"/>
      <c r="AD14" s="18"/>
      <c r="AE14" s="18"/>
      <c r="AF14" s="23"/>
      <c r="AG14" s="99"/>
      <c r="AH14" s="99"/>
      <c r="AI14" s="99"/>
      <c r="AJ14" s="99"/>
      <c r="AK14" s="23"/>
      <c r="AL14" s="30"/>
      <c r="AM14" s="99"/>
      <c r="AN14" s="100"/>
      <c r="AO14" s="31"/>
      <c r="AP14" s="32"/>
      <c r="AQ14" s="30"/>
      <c r="AR14" s="49"/>
    </row>
    <row r="15" spans="1:44" s="97" customFormat="1" ht="15" customHeight="1" x14ac:dyDescent="0.25">
      <c r="A15" s="101"/>
      <c r="B15" s="16" t="s">
        <v>7</v>
      </c>
      <c r="C15" s="17"/>
      <c r="D15" s="15"/>
      <c r="E15" s="18">
        <v>69</v>
      </c>
      <c r="F15" s="18">
        <v>6</v>
      </c>
      <c r="G15" s="18">
        <v>5</v>
      </c>
      <c r="H15" s="18">
        <v>35</v>
      </c>
      <c r="I15" s="18">
        <v>145</v>
      </c>
      <c r="J15" s="18">
        <v>94</v>
      </c>
      <c r="K15" s="18">
        <v>24</v>
      </c>
      <c r="L15" s="18">
        <v>16</v>
      </c>
      <c r="M15" s="18">
        <v>11</v>
      </c>
      <c r="N15" s="43">
        <v>0.52900000000000003</v>
      </c>
      <c r="O15" s="23"/>
      <c r="P15" s="102" t="s">
        <v>69</v>
      </c>
      <c r="Q15" s="102" t="s">
        <v>69</v>
      </c>
      <c r="R15" s="102" t="s">
        <v>69</v>
      </c>
      <c r="S15" s="102" t="s">
        <v>69</v>
      </c>
      <c r="T15" s="29"/>
      <c r="U15" s="18">
        <f t="shared" ref="U15:Y15" si="0">PRODUCT(E21)</f>
        <v>10</v>
      </c>
      <c r="V15" s="18">
        <f t="shared" si="0"/>
        <v>1</v>
      </c>
      <c r="W15" s="18">
        <f t="shared" si="0"/>
        <v>0</v>
      </c>
      <c r="X15" s="18">
        <f t="shared" si="0"/>
        <v>8</v>
      </c>
      <c r="Y15" s="18">
        <f t="shared" si="0"/>
        <v>34</v>
      </c>
      <c r="Z15" s="43">
        <f>PRODUCT(N21)</f>
        <v>0.64200000000000002</v>
      </c>
      <c r="AA15" s="103">
        <f>SUM(AA3:AA14)</f>
        <v>66</v>
      </c>
      <c r="AB15" s="102" t="s">
        <v>69</v>
      </c>
      <c r="AC15" s="102" t="s">
        <v>69</v>
      </c>
      <c r="AD15" s="102" t="s">
        <v>69</v>
      </c>
      <c r="AE15" s="102" t="s">
        <v>69</v>
      </c>
      <c r="AF15" s="23"/>
      <c r="AG15" s="102" t="s">
        <v>78</v>
      </c>
      <c r="AH15" s="102" t="s">
        <v>70</v>
      </c>
      <c r="AI15" s="102" t="s">
        <v>70</v>
      </c>
      <c r="AJ15" s="102" t="s">
        <v>70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1</v>
      </c>
      <c r="AP15" s="18">
        <f t="shared" si="1"/>
        <v>0</v>
      </c>
      <c r="AQ15" s="18">
        <f t="shared" si="1"/>
        <v>0</v>
      </c>
      <c r="AR15" s="49"/>
    </row>
    <row r="16" spans="1:44" s="97" customFormat="1" ht="15" customHeight="1" x14ac:dyDescent="0.25">
      <c r="A16" s="10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4"/>
      <c r="O16" s="23"/>
      <c r="P16" s="22"/>
      <c r="Q16" s="20"/>
      <c r="R16" s="94"/>
      <c r="S16" s="95"/>
      <c r="T16" s="23"/>
      <c r="U16" s="22"/>
      <c r="V16" s="20"/>
      <c r="W16" s="94"/>
      <c r="X16" s="20"/>
      <c r="Y16" s="94"/>
      <c r="Z16" s="95"/>
      <c r="AA16" s="23"/>
      <c r="AB16" s="105"/>
      <c r="AC16" s="106"/>
      <c r="AD16" s="94"/>
      <c r="AE16" s="95"/>
      <c r="AF16" s="23"/>
      <c r="AG16" s="107">
        <v>0</v>
      </c>
      <c r="AH16" s="108">
        <v>0</v>
      </c>
      <c r="AI16" s="108">
        <v>0</v>
      </c>
      <c r="AJ16" s="109">
        <v>0</v>
      </c>
      <c r="AK16" s="23"/>
      <c r="AL16" s="17"/>
      <c r="AM16" s="14"/>
      <c r="AN16" s="14"/>
      <c r="AO16" s="14"/>
      <c r="AP16" s="14"/>
      <c r="AQ16" s="15"/>
      <c r="AR16" s="49"/>
    </row>
    <row r="17" spans="1:45" ht="15" customHeight="1" x14ac:dyDescent="0.25">
      <c r="A17" s="93"/>
      <c r="B17" s="2" t="s">
        <v>2</v>
      </c>
      <c r="C17" s="32"/>
      <c r="D17" s="44">
        <v>138.66666666666666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23"/>
      <c r="Q17" s="23"/>
      <c r="R17" s="23"/>
      <c r="S17" s="23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23"/>
      <c r="AG17" s="45"/>
      <c r="AH17" s="45"/>
      <c r="AI17" s="45"/>
      <c r="AJ17" s="45"/>
      <c r="AK17" s="23"/>
      <c r="AL17" s="45"/>
      <c r="AM17" s="45"/>
      <c r="AN17" s="45"/>
      <c r="AO17" s="45"/>
      <c r="AP17" s="45"/>
      <c r="AQ17" s="45"/>
      <c r="AR17" s="49"/>
    </row>
    <row r="18" spans="1:45" s="97" customFormat="1" ht="15" customHeight="1" x14ac:dyDescent="0.25">
      <c r="A18" s="93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9"/>
      <c r="P18" s="29"/>
      <c r="Q18" s="29"/>
      <c r="R18" s="29"/>
      <c r="S18" s="29"/>
      <c r="T18" s="29"/>
      <c r="U18" s="45"/>
      <c r="V18" s="48"/>
      <c r="W18" s="45"/>
      <c r="X18" s="45"/>
      <c r="Y18" s="45"/>
      <c r="Z18" s="45"/>
      <c r="AA18" s="45"/>
      <c r="AB18" s="45"/>
      <c r="AC18" s="45"/>
      <c r="AD18" s="45"/>
      <c r="AE18" s="45"/>
      <c r="AF18" s="23"/>
      <c r="AG18" s="45"/>
      <c r="AH18" s="45"/>
      <c r="AI18" s="45"/>
      <c r="AJ18" s="45"/>
      <c r="AK18" s="23"/>
      <c r="AL18" s="45"/>
      <c r="AM18" s="45"/>
      <c r="AN18" s="45"/>
      <c r="AO18" s="45"/>
      <c r="AP18" s="45"/>
      <c r="AQ18" s="45"/>
      <c r="AR18" s="49"/>
    </row>
    <row r="19" spans="1:45" ht="15" customHeight="1" x14ac:dyDescent="0.25">
      <c r="A19" s="93"/>
      <c r="B19" s="22" t="s">
        <v>25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5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1" t="s">
        <v>30</v>
      </c>
      <c r="Q19" s="12"/>
      <c r="R19" s="12"/>
      <c r="S19" s="12"/>
      <c r="T19" s="52"/>
      <c r="U19" s="52"/>
      <c r="V19" s="52"/>
      <c r="W19" s="52"/>
      <c r="X19" s="52"/>
      <c r="Y19" s="12"/>
      <c r="Z19" s="12"/>
      <c r="AA19" s="12"/>
      <c r="AB19" s="52"/>
      <c r="AC19" s="52"/>
      <c r="AD19" s="12"/>
      <c r="AE19" s="53"/>
      <c r="AF19" s="23"/>
      <c r="AG19" s="51" t="s">
        <v>71</v>
      </c>
      <c r="AH19" s="12"/>
      <c r="AI19" s="52"/>
      <c r="AJ19" s="53"/>
      <c r="AK19" s="23"/>
      <c r="AL19" s="10" t="s">
        <v>72</v>
      </c>
      <c r="AM19" s="12"/>
      <c r="AN19" s="12"/>
      <c r="AO19" s="12"/>
      <c r="AP19" s="12"/>
      <c r="AQ19" s="53"/>
      <c r="AR19" s="49"/>
    </row>
    <row r="20" spans="1:45" ht="15" customHeight="1" x14ac:dyDescent="0.25">
      <c r="A20" s="93"/>
      <c r="B20" s="51" t="s">
        <v>13</v>
      </c>
      <c r="C20" s="12"/>
      <c r="D20" s="53"/>
      <c r="E20" s="30">
        <v>69</v>
      </c>
      <c r="F20" s="30">
        <v>6</v>
      </c>
      <c r="G20" s="30">
        <v>5</v>
      </c>
      <c r="H20" s="30">
        <v>35</v>
      </c>
      <c r="I20" s="30">
        <v>145</v>
      </c>
      <c r="J20" s="45"/>
      <c r="K20" s="54">
        <v>0.15942028985507245</v>
      </c>
      <c r="L20" s="54">
        <v>0.50724637681159424</v>
      </c>
      <c r="M20" s="54">
        <v>2.1014492753623188</v>
      </c>
      <c r="N20" s="55">
        <v>0.52900000000000003</v>
      </c>
      <c r="O20" s="23"/>
      <c r="P20" s="56" t="s">
        <v>9</v>
      </c>
      <c r="Q20" s="57"/>
      <c r="R20" s="58" t="s">
        <v>39</v>
      </c>
      <c r="S20" s="110"/>
      <c r="T20" s="110"/>
      <c r="U20" s="110"/>
      <c r="V20" s="110"/>
      <c r="W20" s="110"/>
      <c r="X20" s="110"/>
      <c r="Y20" s="111"/>
      <c r="Z20" s="111"/>
      <c r="AA20" s="59" t="s">
        <v>11</v>
      </c>
      <c r="AB20" s="110"/>
      <c r="AC20" s="110"/>
      <c r="AD20" s="111" t="s">
        <v>40</v>
      </c>
      <c r="AE20" s="112"/>
      <c r="AF20" s="23"/>
      <c r="AG20" s="63"/>
      <c r="AH20" s="113"/>
      <c r="AI20" s="110"/>
      <c r="AJ20" s="112"/>
      <c r="AK20" s="23"/>
      <c r="AL20" s="56"/>
      <c r="AM20" s="111"/>
      <c r="AN20" s="110"/>
      <c r="AO20" s="110"/>
      <c r="AP20" s="110"/>
      <c r="AQ20" s="112"/>
      <c r="AR20" s="49"/>
    </row>
    <row r="21" spans="1:45" ht="15" customHeight="1" x14ac:dyDescent="0.25">
      <c r="A21" s="93"/>
      <c r="B21" s="60" t="s">
        <v>15</v>
      </c>
      <c r="C21" s="61"/>
      <c r="D21" s="62"/>
      <c r="E21" s="30">
        <v>10</v>
      </c>
      <c r="F21" s="30">
        <v>1</v>
      </c>
      <c r="G21" s="30">
        <v>0</v>
      </c>
      <c r="H21" s="30">
        <v>8</v>
      </c>
      <c r="I21" s="30">
        <v>34</v>
      </c>
      <c r="J21" s="45"/>
      <c r="K21" s="54">
        <v>0.1</v>
      </c>
      <c r="L21" s="54">
        <v>0.8</v>
      </c>
      <c r="M21" s="54">
        <v>3.4</v>
      </c>
      <c r="N21" s="55">
        <v>0.64200000000000002</v>
      </c>
      <c r="O21" s="23"/>
      <c r="P21" s="63" t="s">
        <v>73</v>
      </c>
      <c r="Q21" s="64"/>
      <c r="R21" s="58" t="s">
        <v>42</v>
      </c>
      <c r="S21" s="58"/>
      <c r="T21" s="58"/>
      <c r="U21" s="58"/>
      <c r="V21" s="58"/>
      <c r="W21" s="58"/>
      <c r="X21" s="58"/>
      <c r="Y21" s="59"/>
      <c r="Z21" s="59"/>
      <c r="AA21" s="59" t="s">
        <v>41</v>
      </c>
      <c r="AB21" s="58"/>
      <c r="AC21" s="58"/>
      <c r="AD21" s="59" t="s">
        <v>43</v>
      </c>
      <c r="AE21" s="114"/>
      <c r="AF21" s="23"/>
      <c r="AG21" s="63"/>
      <c r="AH21" s="115"/>
      <c r="AI21" s="58"/>
      <c r="AJ21" s="114"/>
      <c r="AK21" s="23"/>
      <c r="AL21" s="63"/>
      <c r="AM21" s="59"/>
      <c r="AN21" s="58"/>
      <c r="AO21" s="58"/>
      <c r="AP21" s="58"/>
      <c r="AQ21" s="114"/>
      <c r="AR21" s="49"/>
    </row>
    <row r="22" spans="1:45" ht="15" customHeight="1" x14ac:dyDescent="0.25">
      <c r="A22" s="93"/>
      <c r="B22" s="65" t="s">
        <v>16</v>
      </c>
      <c r="C22" s="66"/>
      <c r="D22" s="67"/>
      <c r="E22" s="68"/>
      <c r="F22" s="68"/>
      <c r="G22" s="68"/>
      <c r="H22" s="68"/>
      <c r="I22" s="68"/>
      <c r="J22" s="45"/>
      <c r="K22" s="69"/>
      <c r="L22" s="69"/>
      <c r="M22" s="69"/>
      <c r="N22" s="70"/>
      <c r="O22" s="23"/>
      <c r="P22" s="63" t="s">
        <v>74</v>
      </c>
      <c r="Q22" s="64"/>
      <c r="R22" s="58" t="s">
        <v>39</v>
      </c>
      <c r="S22" s="58"/>
      <c r="T22" s="58"/>
      <c r="U22" s="58"/>
      <c r="V22" s="58"/>
      <c r="W22" s="58"/>
      <c r="X22" s="58"/>
      <c r="Y22" s="59"/>
      <c r="Z22" s="59"/>
      <c r="AA22" s="59" t="s">
        <v>11</v>
      </c>
      <c r="AB22" s="58"/>
      <c r="AC22" s="58"/>
      <c r="AD22" s="59" t="s">
        <v>40</v>
      </c>
      <c r="AE22" s="114"/>
      <c r="AF22" s="23"/>
      <c r="AG22" s="116"/>
      <c r="AH22" s="115"/>
      <c r="AI22" s="58"/>
      <c r="AJ22" s="114"/>
      <c r="AK22" s="23"/>
      <c r="AL22" s="63"/>
      <c r="AM22" s="59"/>
      <c r="AN22" s="58"/>
      <c r="AO22" s="58"/>
      <c r="AP22" s="58"/>
      <c r="AQ22" s="114"/>
      <c r="AR22" s="49"/>
    </row>
    <row r="23" spans="1:45" ht="15" customHeight="1" x14ac:dyDescent="0.25">
      <c r="A23" s="93"/>
      <c r="B23" s="71" t="s">
        <v>26</v>
      </c>
      <c r="C23" s="72"/>
      <c r="D23" s="73"/>
      <c r="E23" s="18">
        <v>79</v>
      </c>
      <c r="F23" s="18">
        <v>7</v>
      </c>
      <c r="G23" s="18">
        <v>5</v>
      </c>
      <c r="H23" s="18">
        <v>43</v>
      </c>
      <c r="I23" s="18">
        <v>179</v>
      </c>
      <c r="J23" s="45"/>
      <c r="K23" s="74">
        <v>0.15189873417721519</v>
      </c>
      <c r="L23" s="74">
        <v>0.54430379746835444</v>
      </c>
      <c r="M23" s="74">
        <v>2.2658227848101267</v>
      </c>
      <c r="N23" s="43">
        <v>0.54700000000000004</v>
      </c>
      <c r="O23" s="23"/>
      <c r="P23" s="75" t="s">
        <v>10</v>
      </c>
      <c r="Q23" s="76"/>
      <c r="R23" s="77" t="s">
        <v>44</v>
      </c>
      <c r="S23" s="77"/>
      <c r="T23" s="77"/>
      <c r="U23" s="77"/>
      <c r="V23" s="77"/>
      <c r="W23" s="77"/>
      <c r="X23" s="77"/>
      <c r="Y23" s="78"/>
      <c r="Z23" s="78"/>
      <c r="AA23" s="78" t="s">
        <v>45</v>
      </c>
      <c r="AB23" s="77"/>
      <c r="AC23" s="77"/>
      <c r="AD23" s="78" t="s">
        <v>46</v>
      </c>
      <c r="AE23" s="117"/>
      <c r="AF23" s="23"/>
      <c r="AG23" s="118"/>
      <c r="AH23" s="119"/>
      <c r="AI23" s="120"/>
      <c r="AJ23" s="117"/>
      <c r="AK23" s="23"/>
      <c r="AL23" s="75"/>
      <c r="AM23" s="78"/>
      <c r="AN23" s="77"/>
      <c r="AO23" s="77"/>
      <c r="AP23" s="77"/>
      <c r="AQ23" s="117"/>
      <c r="AR23" s="49"/>
    </row>
    <row r="24" spans="1:45" ht="15" customHeight="1" x14ac:dyDescent="0.25">
      <c r="A24" s="93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3"/>
      <c r="P24" s="45"/>
      <c r="Q24" s="48"/>
      <c r="R24" s="45"/>
      <c r="S24" s="45"/>
      <c r="T24" s="23"/>
      <c r="U24" s="23"/>
      <c r="V24" s="48"/>
      <c r="W24" s="45"/>
      <c r="X24" s="45"/>
      <c r="Y24" s="23"/>
      <c r="Z24" s="23"/>
      <c r="AA24" s="23"/>
      <c r="AB24" s="23"/>
      <c r="AC24" s="23"/>
      <c r="AD24" s="23"/>
      <c r="AE24" s="23"/>
      <c r="AF24" s="23"/>
      <c r="AG24" s="23"/>
      <c r="AH24" s="79"/>
      <c r="AI24" s="45"/>
      <c r="AJ24" s="45"/>
      <c r="AK24" s="23"/>
      <c r="AL24" s="45"/>
      <c r="AM24" s="45"/>
      <c r="AN24" s="45"/>
      <c r="AO24" s="45"/>
      <c r="AP24" s="45"/>
      <c r="AQ24" s="45"/>
      <c r="AR24" s="49"/>
    </row>
    <row r="25" spans="1:45" ht="15" customHeight="1" x14ac:dyDescent="0.2">
      <c r="A25" s="93"/>
      <c r="B25" s="45" t="s">
        <v>57</v>
      </c>
      <c r="C25" s="45"/>
      <c r="D25" s="45" t="s">
        <v>55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93"/>
      <c r="B26" s="45"/>
      <c r="C26" s="45"/>
      <c r="D26" s="45" t="s">
        <v>89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ht="15" customHeight="1" x14ac:dyDescent="0.2">
      <c r="A27" s="93"/>
      <c r="B27" s="45"/>
      <c r="C27" s="45"/>
      <c r="D27" s="45" t="s">
        <v>56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8" customFormat="1" ht="15" customHeight="1" x14ac:dyDescent="0.2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s="8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8"/>
      <c r="R29" s="45"/>
      <c r="S29" s="45"/>
      <c r="T29" s="23"/>
      <c r="U29" s="23"/>
      <c r="V29" s="79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1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8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8"/>
      <c r="R30" s="45"/>
      <c r="S30" s="45"/>
      <c r="T30" s="23"/>
      <c r="U30" s="23"/>
      <c r="V30" s="79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8"/>
      <c r="R31" s="45"/>
      <c r="S31" s="45"/>
      <c r="T31" s="23"/>
      <c r="U31" s="23"/>
      <c r="V31" s="79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8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79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79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79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79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79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79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79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79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79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79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79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79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79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79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79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79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79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79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79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79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79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79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79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79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79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79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79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79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79"/>
      <c r="AI65" s="45"/>
      <c r="AJ65" s="45"/>
      <c r="AK65" s="45"/>
      <c r="AL65" s="45"/>
      <c r="AM65" s="45"/>
      <c r="AN65" s="45"/>
      <c r="AO65" s="45"/>
      <c r="AP65" s="45"/>
      <c r="AQ65" s="45"/>
      <c r="AR65" s="92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79"/>
      <c r="AI66" s="45"/>
      <c r="AJ66" s="45"/>
      <c r="AK66" s="45"/>
      <c r="AL66" s="45"/>
      <c r="AM66" s="45"/>
      <c r="AN66" s="45"/>
      <c r="AO66" s="45"/>
      <c r="AP66" s="45"/>
      <c r="AQ66" s="45"/>
      <c r="AR66" s="92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79"/>
      <c r="AI67" s="45"/>
      <c r="AJ67" s="45"/>
      <c r="AK67" s="45"/>
      <c r="AL67" s="45"/>
      <c r="AM67" s="45"/>
      <c r="AN67" s="45"/>
      <c r="AO67" s="45"/>
      <c r="AP67" s="45"/>
      <c r="AQ67" s="45"/>
      <c r="AR67" s="92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79"/>
      <c r="AI68" s="45"/>
      <c r="AJ68" s="45"/>
      <c r="AK68" s="45"/>
      <c r="AL68" s="45"/>
      <c r="AM68" s="45"/>
      <c r="AN68" s="45"/>
      <c r="AO68" s="45"/>
      <c r="AP68" s="45"/>
      <c r="AQ68" s="45"/>
      <c r="AR68" s="92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79"/>
      <c r="AI69" s="45"/>
      <c r="AJ69" s="45"/>
      <c r="AK69" s="45"/>
      <c r="AL69" s="45"/>
      <c r="AM69" s="45"/>
      <c r="AN69" s="45"/>
      <c r="AO69" s="45"/>
      <c r="AP69" s="45"/>
      <c r="AQ69" s="45"/>
      <c r="AR69" s="92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79"/>
      <c r="AI70" s="45"/>
      <c r="AJ70" s="45"/>
      <c r="AK70" s="45"/>
      <c r="AL70" s="45"/>
      <c r="AM70" s="45"/>
      <c r="AN70" s="45"/>
      <c r="AO70" s="45"/>
      <c r="AP70" s="45"/>
      <c r="AQ70" s="45"/>
      <c r="AR70" s="92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79"/>
      <c r="AI71" s="45"/>
      <c r="AJ71" s="45"/>
      <c r="AK71" s="45"/>
      <c r="AL71" s="45"/>
      <c r="AM71" s="45"/>
      <c r="AN71" s="45"/>
      <c r="AO71" s="45"/>
      <c r="AP71" s="45"/>
      <c r="AQ71" s="45"/>
      <c r="AR71" s="92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79"/>
      <c r="AI72" s="45"/>
      <c r="AJ72" s="45"/>
      <c r="AK72" s="45"/>
      <c r="AL72" s="45"/>
      <c r="AM72" s="45"/>
      <c r="AN72" s="45"/>
      <c r="AO72" s="45"/>
      <c r="AP72" s="45"/>
      <c r="AQ72" s="45"/>
      <c r="AR72" s="92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79"/>
      <c r="AI73" s="45"/>
      <c r="AJ73" s="45"/>
      <c r="AK73" s="45"/>
      <c r="AL73" s="45"/>
      <c r="AM73" s="45"/>
      <c r="AN73" s="45"/>
      <c r="AO73" s="45"/>
      <c r="AP73" s="45"/>
      <c r="AQ73" s="45"/>
      <c r="AR73" s="92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79"/>
      <c r="AI74" s="45"/>
      <c r="AJ74" s="45"/>
      <c r="AK74" s="45"/>
      <c r="AL74" s="45"/>
      <c r="AM74" s="45"/>
      <c r="AN74" s="45"/>
      <c r="AO74" s="45"/>
      <c r="AP74" s="45"/>
      <c r="AQ74" s="45"/>
      <c r="AR74" s="92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79"/>
      <c r="AI75" s="45"/>
      <c r="AJ75" s="45"/>
      <c r="AK75" s="45"/>
      <c r="AL75" s="45"/>
      <c r="AM75" s="45"/>
      <c r="AN75" s="45"/>
      <c r="AO75" s="45"/>
      <c r="AP75" s="45"/>
      <c r="AQ75" s="45"/>
      <c r="AR75" s="92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79"/>
      <c r="AI76" s="45"/>
      <c r="AJ76" s="45"/>
      <c r="AK76" s="45"/>
      <c r="AL76" s="45"/>
      <c r="AM76" s="45"/>
      <c r="AN76" s="45"/>
      <c r="AO76" s="45"/>
      <c r="AP76" s="45"/>
      <c r="AQ76" s="45"/>
      <c r="AR76" s="92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79"/>
      <c r="AI77" s="45"/>
      <c r="AJ77" s="45"/>
      <c r="AK77" s="45"/>
      <c r="AL77" s="45"/>
      <c r="AM77" s="45"/>
      <c r="AN77" s="45"/>
      <c r="AO77" s="45"/>
      <c r="AP77" s="45"/>
      <c r="AQ77" s="45"/>
      <c r="AR77" s="92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79"/>
      <c r="AI78" s="45"/>
      <c r="AJ78" s="45"/>
      <c r="AK78" s="45"/>
      <c r="AL78" s="45"/>
      <c r="AM78" s="45"/>
      <c r="AN78" s="45"/>
      <c r="AO78" s="45"/>
      <c r="AP78" s="45"/>
      <c r="AQ78" s="45"/>
      <c r="AR78" s="92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79"/>
      <c r="AI79" s="45"/>
      <c r="AJ79" s="45"/>
      <c r="AK79" s="45"/>
      <c r="AL79" s="45"/>
      <c r="AM79" s="45"/>
      <c r="AN79" s="45"/>
      <c r="AO79" s="45"/>
      <c r="AP79" s="45"/>
      <c r="AQ79" s="45"/>
      <c r="AR79" s="92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79"/>
      <c r="AI80" s="45"/>
      <c r="AJ80" s="45"/>
      <c r="AK80" s="45"/>
      <c r="AL80" s="45"/>
      <c r="AM80" s="45"/>
      <c r="AN80" s="45"/>
      <c r="AO80" s="45"/>
      <c r="AP80" s="45"/>
      <c r="AQ80" s="45"/>
      <c r="AR80" s="92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79"/>
      <c r="AI81" s="45"/>
      <c r="AJ81" s="45"/>
      <c r="AK81" s="45"/>
      <c r="AL81" s="45"/>
      <c r="AM81" s="45"/>
      <c r="AN81" s="45"/>
      <c r="AO81" s="45"/>
      <c r="AP81" s="45"/>
      <c r="AQ81" s="45"/>
      <c r="AR81" s="92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79"/>
      <c r="AI82" s="45"/>
      <c r="AJ82" s="45"/>
      <c r="AK82" s="45"/>
      <c r="AL82" s="45"/>
      <c r="AM82" s="45"/>
      <c r="AN82" s="45"/>
      <c r="AO82" s="45"/>
      <c r="AP82" s="45"/>
      <c r="AQ82" s="45"/>
      <c r="AR82" s="92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79"/>
      <c r="AI83" s="45"/>
      <c r="AJ83" s="45"/>
      <c r="AK83" s="45"/>
      <c r="AL83" s="45"/>
      <c r="AM83" s="45"/>
      <c r="AN83" s="45"/>
      <c r="AO83" s="45"/>
      <c r="AP83" s="45"/>
      <c r="AQ83" s="45"/>
      <c r="AR83" s="92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5"/>
      <c r="AJ84" s="45"/>
      <c r="AK84" s="23"/>
      <c r="AL84" s="23"/>
      <c r="AM84" s="23"/>
      <c r="AN84" s="23"/>
      <c r="AO84" s="23"/>
      <c r="AP84" s="23"/>
      <c r="AQ84" s="23"/>
      <c r="AR84" s="92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5"/>
      <c r="AJ85" s="45"/>
      <c r="AK85" s="23"/>
      <c r="AL85" s="23"/>
      <c r="AM85" s="23"/>
      <c r="AN85" s="23"/>
      <c r="AO85" s="23"/>
      <c r="AP85" s="23"/>
      <c r="AQ85" s="23"/>
      <c r="AR85" s="92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5"/>
      <c r="AJ86" s="45"/>
      <c r="AK86" s="23"/>
      <c r="AL86" s="23"/>
      <c r="AM86" s="23"/>
      <c r="AN86" s="23"/>
      <c r="AO86" s="23"/>
      <c r="AP86" s="23"/>
      <c r="AQ86" s="23"/>
      <c r="AR86" s="92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5"/>
      <c r="AJ87" s="45"/>
      <c r="AK87" s="23"/>
      <c r="AL87" s="23"/>
      <c r="AM87" s="23"/>
      <c r="AN87" s="23"/>
      <c r="AO87" s="23"/>
      <c r="AP87" s="23"/>
      <c r="AQ87" s="23"/>
      <c r="AR87" s="92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5"/>
      <c r="AJ88" s="45"/>
      <c r="AK88" s="23"/>
      <c r="AL88" s="23"/>
      <c r="AM88" s="23"/>
      <c r="AN88" s="23"/>
      <c r="AO88" s="23"/>
      <c r="AP88" s="23"/>
      <c r="AQ88" s="23"/>
      <c r="AR88" s="92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5"/>
      <c r="AJ89" s="45"/>
      <c r="AK89" s="23"/>
      <c r="AL89" s="23"/>
      <c r="AM89" s="23"/>
      <c r="AN89" s="23"/>
      <c r="AO89" s="23"/>
      <c r="AP89" s="23"/>
      <c r="AQ89" s="23"/>
      <c r="AR89" s="92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5"/>
      <c r="AJ90" s="45"/>
      <c r="AK90" s="23"/>
      <c r="AL90" s="23"/>
      <c r="AM90" s="23"/>
      <c r="AN90" s="23"/>
      <c r="AO90" s="23"/>
      <c r="AP90" s="23"/>
      <c r="AQ90" s="23"/>
      <c r="AR90" s="92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5"/>
      <c r="AJ91" s="45"/>
      <c r="AK91" s="23"/>
      <c r="AL91" s="23"/>
      <c r="AM91" s="23"/>
      <c r="AN91" s="23"/>
      <c r="AO91" s="23"/>
      <c r="AP91" s="23"/>
      <c r="AQ91" s="23"/>
      <c r="AR91" s="92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5"/>
      <c r="AJ92" s="45"/>
      <c r="AK92" s="23"/>
      <c r="AL92" s="23"/>
      <c r="AM92" s="23"/>
      <c r="AN92" s="23"/>
      <c r="AO92" s="23"/>
      <c r="AP92" s="23"/>
      <c r="AQ92" s="23"/>
      <c r="AR92" s="92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5"/>
      <c r="AJ93" s="45"/>
      <c r="AK93" s="23"/>
      <c r="AL93" s="23"/>
      <c r="AM93" s="23"/>
      <c r="AN93" s="23"/>
      <c r="AO93" s="23"/>
      <c r="AP93" s="23"/>
      <c r="AQ93" s="23"/>
      <c r="AR93" s="92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5"/>
      <c r="AJ94" s="45"/>
      <c r="AK94" s="23"/>
      <c r="AL94" s="23"/>
      <c r="AM94" s="23"/>
      <c r="AN94" s="23"/>
      <c r="AO94" s="23"/>
      <c r="AP94" s="23"/>
      <c r="AQ94" s="23"/>
      <c r="AR94" s="92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5"/>
      <c r="AJ95" s="45"/>
      <c r="AK95" s="23"/>
      <c r="AL95" s="23"/>
      <c r="AM95" s="23"/>
      <c r="AN95" s="23"/>
      <c r="AO95" s="23"/>
      <c r="AP95" s="23"/>
      <c r="AQ95" s="23"/>
      <c r="AR95" s="92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5"/>
      <c r="AJ96" s="45"/>
      <c r="AK96" s="23"/>
      <c r="AL96" s="23"/>
      <c r="AM96" s="23"/>
      <c r="AN96" s="23"/>
      <c r="AO96" s="23"/>
      <c r="AP96" s="23"/>
      <c r="AQ96" s="23"/>
      <c r="AR96" s="92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5"/>
      <c r="AJ97" s="45"/>
      <c r="AK97" s="23"/>
      <c r="AL97" s="23"/>
      <c r="AM97" s="23"/>
      <c r="AN97" s="23"/>
      <c r="AO97" s="23"/>
      <c r="AP97" s="23"/>
      <c r="AQ97" s="23"/>
      <c r="AR97" s="92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5"/>
      <c r="AJ98" s="45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5"/>
      <c r="AJ99" s="45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5"/>
      <c r="AJ100" s="45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5"/>
      <c r="AJ101" s="45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5"/>
      <c r="AJ102" s="45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5"/>
      <c r="AJ103" s="45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5"/>
      <c r="AJ104" s="45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5"/>
      <c r="AJ105" s="45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5"/>
      <c r="AJ106" s="45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5"/>
      <c r="AJ107" s="45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5"/>
      <c r="AJ108" s="45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5"/>
      <c r="AJ109" s="45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5"/>
      <c r="AJ110" s="45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5"/>
      <c r="AJ111" s="45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5"/>
      <c r="AJ112" s="45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5"/>
      <c r="AJ113" s="45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5"/>
      <c r="AJ114" s="45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5"/>
      <c r="AJ115" s="45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5"/>
      <c r="AJ116" s="45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5"/>
      <c r="AJ117" s="45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5"/>
      <c r="AJ118" s="45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5"/>
      <c r="AJ119" s="45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5"/>
      <c r="AJ120" s="45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5"/>
      <c r="AJ121" s="45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5"/>
      <c r="AJ122" s="45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5"/>
      <c r="AJ123" s="45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5"/>
      <c r="AJ124" s="45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5"/>
      <c r="AJ125" s="45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5"/>
      <c r="AJ126" s="45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5"/>
      <c r="AJ127" s="45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5"/>
      <c r="AJ128" s="45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5"/>
      <c r="AJ129" s="45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5"/>
      <c r="AJ130" s="45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5"/>
      <c r="AJ131" s="45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5"/>
      <c r="AJ132" s="45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5"/>
      <c r="AJ133" s="45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5"/>
      <c r="AJ134" s="45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5"/>
      <c r="AJ135" s="45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5"/>
      <c r="AJ136" s="45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5"/>
      <c r="AJ137" s="45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5"/>
      <c r="AJ138" s="45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5"/>
      <c r="AJ139" s="45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5"/>
      <c r="AJ140" s="45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5"/>
      <c r="AJ141" s="45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5"/>
      <c r="AJ142" s="45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5"/>
      <c r="AJ143" s="45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5"/>
      <c r="AJ144" s="45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5"/>
      <c r="AJ145" s="45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5"/>
      <c r="AJ146" s="45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5"/>
      <c r="AJ147" s="45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5"/>
      <c r="AJ148" s="45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5"/>
      <c r="AJ149" s="45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5"/>
      <c r="AJ150" s="45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5"/>
      <c r="AJ151" s="45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5"/>
      <c r="AJ152" s="45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5"/>
      <c r="AJ153" s="45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5"/>
      <c r="AJ154" s="45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5"/>
      <c r="AJ155" s="45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5"/>
      <c r="AJ156" s="45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5"/>
      <c r="AJ157" s="45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5"/>
      <c r="AJ158" s="45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5"/>
      <c r="AJ159" s="45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5"/>
      <c r="AJ160" s="45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5"/>
      <c r="AJ161" s="45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5"/>
      <c r="AJ162" s="45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5"/>
      <c r="AJ163" s="45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5"/>
      <c r="AJ164" s="45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5"/>
      <c r="AJ165" s="45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5"/>
      <c r="AJ166" s="45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5"/>
      <c r="AJ167" s="45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5"/>
      <c r="AJ168" s="45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5"/>
      <c r="AJ169" s="45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5"/>
      <c r="AJ170" s="45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5"/>
      <c r="AJ171" s="45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5"/>
      <c r="AJ172" s="45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5"/>
      <c r="AJ173" s="45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5"/>
      <c r="AJ174" s="45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5"/>
      <c r="AJ175" s="45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5"/>
      <c r="AJ176" s="45"/>
      <c r="AK176" s="23"/>
      <c r="AL176" s="23"/>
      <c r="AM176" s="23"/>
      <c r="AN176" s="23"/>
      <c r="AO176" s="23"/>
      <c r="AP176" s="23"/>
      <c r="AQ176" s="23"/>
      <c r="AR176" s="92"/>
    </row>
    <row r="177" spans="2:43" ht="15" customHeight="1" x14ac:dyDescent="0.25">
      <c r="AG177" s="23"/>
      <c r="AH177" s="79"/>
      <c r="AI177" s="45"/>
      <c r="AJ177" s="45"/>
    </row>
    <row r="178" spans="2:43" ht="15" customHeight="1" x14ac:dyDescent="0.25">
      <c r="AG178" s="23"/>
      <c r="AH178" s="79"/>
      <c r="AI178" s="45"/>
      <c r="AJ178" s="45"/>
    </row>
    <row r="179" spans="2:43" ht="15" customHeight="1" x14ac:dyDescent="0.25">
      <c r="AG179" s="23"/>
      <c r="AH179" s="79"/>
      <c r="AI179" s="45"/>
      <c r="AJ179" s="45"/>
    </row>
    <row r="180" spans="2:43" ht="15" customHeight="1" x14ac:dyDescent="0.25">
      <c r="AG180" s="23"/>
      <c r="AH180" s="79"/>
      <c r="AI180" s="45"/>
      <c r="AJ180" s="45"/>
    </row>
    <row r="181" spans="2:43" ht="15" customHeight="1" x14ac:dyDescent="0.25">
      <c r="AG181" s="23"/>
      <c r="AH181" s="79"/>
      <c r="AI181" s="45"/>
      <c r="AJ181" s="45"/>
    </row>
    <row r="182" spans="2:43" ht="15" customHeight="1" x14ac:dyDescent="0.25">
      <c r="AG182" s="23"/>
      <c r="AH182" s="79"/>
      <c r="AI182" s="45"/>
      <c r="AJ182" s="45"/>
    </row>
    <row r="183" spans="2:43" ht="15" customHeight="1" x14ac:dyDescent="0.25">
      <c r="AG183" s="23"/>
      <c r="AH183" s="79"/>
      <c r="AI183" s="45"/>
      <c r="AJ183" s="45"/>
    </row>
    <row r="184" spans="2:43" ht="15" customHeight="1" x14ac:dyDescent="0.2"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</row>
    <row r="185" spans="2:43" ht="15" customHeight="1" x14ac:dyDescent="0.2"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</row>
    <row r="186" spans="2:43" ht="15" customHeight="1" x14ac:dyDescent="0.2"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</row>
    <row r="187" spans="2:43" ht="15" customHeight="1" x14ac:dyDescent="0.2"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</row>
    <row r="188" spans="2:43" ht="15" customHeight="1" x14ac:dyDescent="0.2"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</row>
    <row r="189" spans="2:43" ht="15" customHeight="1" x14ac:dyDescent="0.2"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</row>
    <row r="190" spans="2:43" ht="15" customHeight="1" x14ac:dyDescent="0.2"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</row>
    <row r="191" spans="2:43" ht="15" customHeight="1" x14ac:dyDescent="0.2"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</row>
    <row r="192" spans="2:43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9" s="92" customFormat="1" ht="15" customHeight="1" x14ac:dyDescent="0.2"/>
    <row r="210" s="92" customFormat="1" ht="15" customHeight="1" x14ac:dyDescent="0.2"/>
    <row r="211" s="92" customFormat="1" ht="15" customHeight="1" x14ac:dyDescent="0.2"/>
    <row r="212" s="92" customFormat="1" ht="15" customHeight="1" x14ac:dyDescent="0.2"/>
    <row r="213" s="92" customFormat="1" ht="15" customHeight="1" x14ac:dyDescent="0.2"/>
    <row r="214" s="92" customFormat="1" ht="15" customHeight="1" x14ac:dyDescent="0.2"/>
    <row r="215" s="92" customFormat="1" ht="15" customHeight="1" x14ac:dyDescent="0.2"/>
    <row r="216" s="92" customFormat="1" ht="15" customHeight="1" x14ac:dyDescent="0.2"/>
    <row r="217" s="92" customFormat="1" ht="15" customHeight="1" x14ac:dyDescent="0.2"/>
    <row r="218" s="92" customFormat="1" ht="15" customHeight="1" x14ac:dyDescent="0.2"/>
    <row r="219" s="92" customFormat="1" ht="15" customHeight="1" x14ac:dyDescent="0.2"/>
    <row r="220" s="92" customFormat="1" ht="15" customHeight="1" x14ac:dyDescent="0.2"/>
    <row r="221" s="92" customFormat="1" ht="15" customHeight="1" x14ac:dyDescent="0.2"/>
    <row r="222" s="92" customFormat="1" ht="15" customHeight="1" x14ac:dyDescent="0.2"/>
    <row r="223" s="92" customFormat="1" ht="15" customHeight="1" x14ac:dyDescent="0.2"/>
    <row r="224" s="92" customFormat="1" ht="15" customHeight="1" x14ac:dyDescent="0.2"/>
    <row r="225" s="92" customFormat="1" ht="15" customHeight="1" x14ac:dyDescent="0.2"/>
    <row r="226" s="92" customFormat="1" ht="15" customHeight="1" x14ac:dyDescent="0.2"/>
    <row r="227" s="92" customFormat="1" ht="15" customHeight="1" x14ac:dyDescent="0.2"/>
    <row r="228" s="92" customFormat="1" ht="15" customHeight="1" x14ac:dyDescent="0.2"/>
    <row r="229" s="92" customFormat="1" ht="15" customHeight="1" x14ac:dyDescent="0.2"/>
    <row r="230" s="92" customFormat="1" ht="15" customHeight="1" x14ac:dyDescent="0.2"/>
    <row r="231" s="92" customFormat="1" ht="15" customHeight="1" x14ac:dyDescent="0.2"/>
    <row r="232" s="92" customFormat="1" ht="15" customHeight="1" x14ac:dyDescent="0.2"/>
    <row r="233" s="92" customFormat="1" ht="15" customHeight="1" x14ac:dyDescent="0.2"/>
    <row r="234" s="92" customFormat="1" ht="15" customHeight="1" x14ac:dyDescent="0.2"/>
    <row r="235" s="92" customFormat="1" ht="15" customHeight="1" x14ac:dyDescent="0.2"/>
    <row r="236" s="92" customFormat="1" ht="15" customHeight="1" x14ac:dyDescent="0.2"/>
    <row r="237" s="92" customFormat="1" ht="15" customHeight="1" x14ac:dyDescent="0.2"/>
    <row r="238" s="92" customFormat="1" ht="15" customHeight="1" x14ac:dyDescent="0.2"/>
    <row r="239" s="92" customFormat="1" ht="15" customHeight="1" x14ac:dyDescent="0.2"/>
    <row r="240" s="92" customFormat="1" ht="15" customHeight="1" x14ac:dyDescent="0.2"/>
    <row r="241" s="92" customFormat="1" ht="15" customHeight="1" x14ac:dyDescent="0.2"/>
    <row r="242" s="92" customFormat="1" ht="15" customHeight="1" x14ac:dyDescent="0.2"/>
    <row r="243" s="92" customFormat="1" ht="15" customHeight="1" x14ac:dyDescent="0.2"/>
    <row r="244" s="92" customFormat="1" ht="15" customHeight="1" x14ac:dyDescent="0.2"/>
    <row r="245" s="92" customFormat="1" ht="15" customHeight="1" x14ac:dyDescent="0.2"/>
    <row r="246" s="92" customFormat="1" ht="15" customHeight="1" x14ac:dyDescent="0.2"/>
    <row r="247" s="92" customFormat="1" ht="15" customHeight="1" x14ac:dyDescent="0.2"/>
    <row r="248" s="92" customFormat="1" ht="15" customHeight="1" x14ac:dyDescent="0.2"/>
    <row r="249" s="92" customFormat="1" ht="15" customHeight="1" x14ac:dyDescent="0.2"/>
    <row r="250" s="92" customFormat="1" ht="15" customHeight="1" x14ac:dyDescent="0.2"/>
    <row r="251" s="92" customFormat="1" ht="15" customHeight="1" x14ac:dyDescent="0.2"/>
    <row r="252" s="92" customFormat="1" ht="15" customHeight="1" x14ac:dyDescent="0.2"/>
    <row r="253" s="92" customFormat="1" ht="15" customHeight="1" x14ac:dyDescent="0.2"/>
    <row r="254" s="92" customFormat="1" ht="15" customHeight="1" x14ac:dyDescent="0.2"/>
    <row r="255" s="92" customFormat="1" ht="15" customHeight="1" x14ac:dyDescent="0.2"/>
    <row r="256" s="92" customFormat="1" ht="15" customHeight="1" x14ac:dyDescent="0.2"/>
    <row r="257" s="92" customFormat="1" ht="15" customHeight="1" x14ac:dyDescent="0.2"/>
    <row r="258" s="92" customFormat="1" ht="15" customHeight="1" x14ac:dyDescent="0.2"/>
    <row r="259" s="92" customFormat="1" ht="15" customHeight="1" x14ac:dyDescent="0.2"/>
    <row r="260" s="92" customFormat="1" ht="15" customHeight="1" x14ac:dyDescent="0.2"/>
    <row r="261" s="92" customFormat="1" ht="15" customHeight="1" x14ac:dyDescent="0.2"/>
    <row r="262" s="92" customFormat="1" ht="15" customHeight="1" x14ac:dyDescent="0.2"/>
    <row r="263" s="92" customFormat="1" ht="15" customHeight="1" x14ac:dyDescent="0.2"/>
    <row r="264" s="92" customFormat="1" ht="15" customHeight="1" x14ac:dyDescent="0.2"/>
    <row r="265" s="92" customFormat="1" ht="15" customHeight="1" x14ac:dyDescent="0.2"/>
    <row r="266" s="92" customFormat="1" ht="15" customHeight="1" x14ac:dyDescent="0.2"/>
    <row r="267" s="92" customFormat="1" ht="15" customHeight="1" x14ac:dyDescent="0.2"/>
    <row r="268" s="92" customFormat="1" ht="15" customHeight="1" x14ac:dyDescent="0.2"/>
    <row r="269" s="92" customFormat="1" ht="15" customHeight="1" x14ac:dyDescent="0.2"/>
    <row r="270" s="92" customFormat="1" ht="15" customHeight="1" x14ac:dyDescent="0.2"/>
    <row r="271" s="92" customFormat="1" ht="15" customHeight="1" x14ac:dyDescent="0.2"/>
    <row r="272" s="92" customFormat="1" ht="15" customHeight="1" x14ac:dyDescent="0.2"/>
    <row r="273" s="92" customFormat="1" ht="15" customHeight="1" x14ac:dyDescent="0.2"/>
    <row r="274" s="92" customFormat="1" ht="15" customHeight="1" x14ac:dyDescent="0.2"/>
    <row r="275" s="92" customFormat="1" ht="15" customHeight="1" x14ac:dyDescent="0.2"/>
    <row r="276" s="92" customFormat="1" ht="15" customHeight="1" x14ac:dyDescent="0.2"/>
    <row r="277" s="92" customFormat="1" ht="15" customHeight="1" x14ac:dyDescent="0.2"/>
    <row r="278" s="92" customFormat="1" ht="15" customHeight="1" x14ac:dyDescent="0.2"/>
    <row r="279" s="92" customFormat="1" ht="15" customHeight="1" x14ac:dyDescent="0.2"/>
    <row r="280" s="92" customFormat="1" ht="15" customHeight="1" x14ac:dyDescent="0.2"/>
    <row r="281" s="92" customFormat="1" ht="15" customHeight="1" x14ac:dyDescent="0.2"/>
    <row r="282" s="92" customFormat="1" ht="15" customHeight="1" x14ac:dyDescent="0.2"/>
    <row r="283" s="92" customFormat="1" ht="15" customHeight="1" x14ac:dyDescent="0.2"/>
    <row r="284" s="92" customFormat="1" ht="15" customHeight="1" x14ac:dyDescent="0.2"/>
    <row r="285" s="92" customFormat="1" ht="15" customHeight="1" x14ac:dyDescent="0.2"/>
    <row r="286" s="92" customFormat="1" ht="15" customHeight="1" x14ac:dyDescent="0.2"/>
    <row r="287" s="92" customFormat="1" ht="15" customHeight="1" x14ac:dyDescent="0.2"/>
    <row r="288" s="92" customFormat="1" ht="15" customHeight="1" x14ac:dyDescent="0.2"/>
    <row r="289" s="92" customFormat="1" ht="15" customHeight="1" x14ac:dyDescent="0.2"/>
    <row r="290" s="92" customFormat="1" ht="15" customHeight="1" x14ac:dyDescent="0.2"/>
    <row r="291" s="92" customFormat="1" ht="15" customHeight="1" x14ac:dyDescent="0.2"/>
    <row r="292" s="92" customFormat="1" ht="15" customHeight="1" x14ac:dyDescent="0.2"/>
    <row r="293" s="92" customFormat="1" ht="15" customHeight="1" x14ac:dyDescent="0.2"/>
    <row r="294" s="92" customFormat="1" ht="15" customHeight="1" x14ac:dyDescent="0.2"/>
    <row r="295" s="92" customFormat="1" ht="15" customHeight="1" x14ac:dyDescent="0.2"/>
    <row r="296" s="92" customFormat="1" ht="15" customHeight="1" x14ac:dyDescent="0.2"/>
    <row r="297" s="92" customFormat="1" ht="15" customHeight="1" x14ac:dyDescent="0.2"/>
    <row r="298" s="92" customFormat="1" ht="15" customHeight="1" x14ac:dyDescent="0.2"/>
    <row r="299" s="92" customFormat="1" ht="15" customHeight="1" x14ac:dyDescent="0.2"/>
    <row r="300" s="92" customFormat="1" ht="15" customHeight="1" x14ac:dyDescent="0.2"/>
    <row r="301" s="92" customFormat="1" ht="15" customHeight="1" x14ac:dyDescent="0.2"/>
    <row r="302" s="92" customFormat="1" ht="15" customHeight="1" x14ac:dyDescent="0.2"/>
    <row r="303" s="92" customFormat="1" ht="15" customHeight="1" x14ac:dyDescent="0.2"/>
    <row r="304" s="92" customFormat="1" ht="15" customHeight="1" x14ac:dyDescent="0.2"/>
    <row r="305" s="92" customFormat="1" ht="15" customHeight="1" x14ac:dyDescent="0.2"/>
    <row r="306" s="92" customFormat="1" ht="15" customHeight="1" x14ac:dyDescent="0.2"/>
    <row r="307" s="92" customFormat="1" ht="15" customHeight="1" x14ac:dyDescent="0.2"/>
    <row r="308" s="92" customFormat="1" ht="15" customHeight="1" x14ac:dyDescent="0.2"/>
    <row r="309" s="92" customFormat="1" ht="15" customHeight="1" x14ac:dyDescent="0.2"/>
    <row r="310" s="92" customFormat="1" ht="15" customHeight="1" x14ac:dyDescent="0.2"/>
    <row r="311" s="92" customFormat="1" ht="15" customHeight="1" x14ac:dyDescent="0.2"/>
    <row r="312" s="92" customFormat="1" ht="15" customHeight="1" x14ac:dyDescent="0.2"/>
    <row r="313" s="92" customFormat="1" ht="15" customHeight="1" x14ac:dyDescent="0.2"/>
    <row r="314" s="92" customFormat="1" ht="15" customHeight="1" x14ac:dyDescent="0.2"/>
    <row r="315" s="92" customFormat="1" ht="15" customHeight="1" x14ac:dyDescent="0.2"/>
    <row r="316" s="92" customFormat="1" ht="15" customHeight="1" x14ac:dyDescent="0.2"/>
    <row r="317" s="92" customFormat="1" ht="15" customHeight="1" x14ac:dyDescent="0.2"/>
    <row r="318" s="92" customFormat="1" ht="15" customHeight="1" x14ac:dyDescent="0.2"/>
    <row r="319" s="92" customFormat="1" ht="15" customHeight="1" x14ac:dyDescent="0.2"/>
    <row r="320" s="92" customFormat="1" ht="15" customHeight="1" x14ac:dyDescent="0.2"/>
    <row r="321" s="92" customFormat="1" ht="15" customHeight="1" x14ac:dyDescent="0.2"/>
    <row r="322" s="92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58</v>
      </c>
      <c r="F1" s="121"/>
      <c r="G1" s="122"/>
      <c r="H1" s="12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122"/>
      <c r="AD1" s="12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59</v>
      </c>
      <c r="C2" s="85"/>
      <c r="D2" s="123"/>
      <c r="E2" s="13" t="s">
        <v>13</v>
      </c>
      <c r="F2" s="14"/>
      <c r="G2" s="14"/>
      <c r="H2" s="14"/>
      <c r="I2" s="20"/>
      <c r="J2" s="15"/>
      <c r="K2" s="90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4" t="s">
        <v>83</v>
      </c>
      <c r="Y2" s="125"/>
      <c r="Z2" s="126"/>
      <c r="AA2" s="13" t="s">
        <v>13</v>
      </c>
      <c r="AB2" s="14"/>
      <c r="AC2" s="14"/>
      <c r="AD2" s="14"/>
      <c r="AE2" s="20"/>
      <c r="AF2" s="15"/>
      <c r="AG2" s="90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2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2"/>
      <c r="D4" s="2"/>
      <c r="E4" s="30"/>
      <c r="F4" s="30"/>
      <c r="G4" s="30"/>
      <c r="H4" s="31"/>
      <c r="I4" s="30"/>
      <c r="J4" s="98"/>
      <c r="K4" s="29"/>
      <c r="L4" s="102"/>
      <c r="M4" s="18"/>
      <c r="N4" s="18"/>
      <c r="O4" s="18"/>
      <c r="P4" s="23"/>
      <c r="Q4" s="30"/>
      <c r="R4" s="30"/>
      <c r="S4" s="31"/>
      <c r="T4" s="30"/>
      <c r="U4" s="30"/>
      <c r="V4" s="128"/>
      <c r="W4" s="29"/>
      <c r="X4" s="30">
        <v>2001</v>
      </c>
      <c r="Y4" s="30" t="s">
        <v>53</v>
      </c>
      <c r="Z4" s="2" t="s">
        <v>47</v>
      </c>
      <c r="AA4" s="30">
        <v>16</v>
      </c>
      <c r="AB4" s="30">
        <v>0</v>
      </c>
      <c r="AC4" s="30">
        <v>5</v>
      </c>
      <c r="AD4" s="30">
        <v>24</v>
      </c>
      <c r="AE4" s="30">
        <v>65</v>
      </c>
      <c r="AF4" s="55">
        <v>0.66320000000000001</v>
      </c>
      <c r="AG4" s="145">
        <v>98</v>
      </c>
      <c r="AH4" s="18"/>
      <c r="AI4" s="18"/>
      <c r="AJ4" s="18"/>
      <c r="AK4" s="18"/>
      <c r="AL4" s="23"/>
      <c r="AM4" s="30">
        <v>3</v>
      </c>
      <c r="AN4" s="30">
        <v>0</v>
      </c>
      <c r="AO4" s="30">
        <v>0</v>
      </c>
      <c r="AP4" s="30">
        <v>8</v>
      </c>
      <c r="AQ4" s="30">
        <v>14</v>
      </c>
      <c r="AR4" s="129">
        <v>0.58330000000000004</v>
      </c>
      <c r="AS4" s="146">
        <v>24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2"/>
      <c r="D5" s="2"/>
      <c r="E5" s="30"/>
      <c r="F5" s="30"/>
      <c r="G5" s="30"/>
      <c r="H5" s="31"/>
      <c r="I5" s="30"/>
      <c r="J5" s="98"/>
      <c r="K5" s="29"/>
      <c r="L5" s="102"/>
      <c r="M5" s="18"/>
      <c r="N5" s="18"/>
      <c r="O5" s="18"/>
      <c r="P5" s="23"/>
      <c r="Q5" s="30"/>
      <c r="R5" s="30"/>
      <c r="S5" s="31"/>
      <c r="T5" s="30"/>
      <c r="U5" s="30"/>
      <c r="V5" s="128"/>
      <c r="W5" s="29"/>
      <c r="X5" s="30">
        <v>2002</v>
      </c>
      <c r="Y5" s="30" t="s">
        <v>50</v>
      </c>
      <c r="Z5" s="2" t="s">
        <v>47</v>
      </c>
      <c r="AA5" s="30">
        <v>18</v>
      </c>
      <c r="AB5" s="30">
        <v>3</v>
      </c>
      <c r="AC5" s="30">
        <v>4</v>
      </c>
      <c r="AD5" s="30">
        <v>26</v>
      </c>
      <c r="AE5" s="30">
        <v>104</v>
      </c>
      <c r="AF5" s="55">
        <v>0.70269999999999999</v>
      </c>
      <c r="AG5" s="145">
        <v>148</v>
      </c>
      <c r="AH5" s="18"/>
      <c r="AI5" s="18" t="s">
        <v>53</v>
      </c>
      <c r="AJ5" s="18"/>
      <c r="AK5" s="30" t="s">
        <v>49</v>
      </c>
      <c r="AL5" s="23"/>
      <c r="AM5" s="30">
        <v>3</v>
      </c>
      <c r="AN5" s="30">
        <v>0</v>
      </c>
      <c r="AO5" s="30">
        <v>0</v>
      </c>
      <c r="AP5" s="30">
        <v>4</v>
      </c>
      <c r="AQ5" s="30">
        <v>14</v>
      </c>
      <c r="AR5" s="129">
        <v>0.58330000000000004</v>
      </c>
      <c r="AS5" s="146">
        <v>24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2"/>
      <c r="D6" s="2"/>
      <c r="E6" s="30"/>
      <c r="F6" s="30"/>
      <c r="G6" s="30"/>
      <c r="H6" s="31"/>
      <c r="I6" s="30"/>
      <c r="J6" s="98"/>
      <c r="K6" s="29"/>
      <c r="L6" s="102"/>
      <c r="M6" s="18"/>
      <c r="N6" s="18"/>
      <c r="O6" s="18"/>
      <c r="P6" s="23"/>
      <c r="Q6" s="30"/>
      <c r="R6" s="30"/>
      <c r="S6" s="31"/>
      <c r="T6" s="30"/>
      <c r="U6" s="30"/>
      <c r="V6" s="128"/>
      <c r="W6" s="29"/>
      <c r="X6" s="30">
        <v>2003</v>
      </c>
      <c r="Y6" s="30" t="s">
        <v>50</v>
      </c>
      <c r="Z6" s="2" t="s">
        <v>47</v>
      </c>
      <c r="AA6" s="30">
        <v>18</v>
      </c>
      <c r="AB6" s="30">
        <v>6</v>
      </c>
      <c r="AC6" s="30">
        <v>10</v>
      </c>
      <c r="AD6" s="30">
        <v>50</v>
      </c>
      <c r="AE6" s="30">
        <v>121</v>
      </c>
      <c r="AF6" s="55">
        <v>0.7117</v>
      </c>
      <c r="AG6" s="145">
        <v>170</v>
      </c>
      <c r="AH6" s="18"/>
      <c r="AI6" s="30" t="s">
        <v>35</v>
      </c>
      <c r="AJ6" s="30" t="s">
        <v>50</v>
      </c>
      <c r="AK6" s="30" t="s">
        <v>49</v>
      </c>
      <c r="AL6" s="23"/>
      <c r="AM6" s="30">
        <v>2</v>
      </c>
      <c r="AN6" s="30">
        <v>0</v>
      </c>
      <c r="AO6" s="30">
        <v>0</v>
      </c>
      <c r="AP6" s="30">
        <v>2</v>
      </c>
      <c r="AQ6" s="30">
        <v>8</v>
      </c>
      <c r="AR6" s="129">
        <v>0.57140000000000002</v>
      </c>
      <c r="AS6" s="146">
        <v>14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2004</v>
      </c>
      <c r="C7" s="32" t="s">
        <v>38</v>
      </c>
      <c r="D7" s="2" t="s">
        <v>52</v>
      </c>
      <c r="E7" s="30">
        <v>20</v>
      </c>
      <c r="F7" s="30">
        <v>0</v>
      </c>
      <c r="G7" s="30">
        <v>1</v>
      </c>
      <c r="H7" s="31">
        <v>16</v>
      </c>
      <c r="I7" s="30">
        <v>66</v>
      </c>
      <c r="J7" s="98">
        <v>0.60550458715596334</v>
      </c>
      <c r="K7" s="29">
        <v>109</v>
      </c>
      <c r="L7" s="102"/>
      <c r="M7" s="18"/>
      <c r="N7" s="18"/>
      <c r="O7" s="18"/>
      <c r="P7" s="23"/>
      <c r="Q7" s="30"/>
      <c r="R7" s="30"/>
      <c r="S7" s="31"/>
      <c r="T7" s="30"/>
      <c r="U7" s="30"/>
      <c r="V7" s="128"/>
      <c r="W7" s="29"/>
      <c r="X7" s="30"/>
      <c r="Y7" s="32"/>
      <c r="Z7" s="2"/>
      <c r="AA7" s="30"/>
      <c r="AB7" s="30"/>
      <c r="AC7" s="30"/>
      <c r="AD7" s="31"/>
      <c r="AE7" s="30"/>
      <c r="AF7" s="98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9"/>
      <c r="AS7" s="10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2005</v>
      </c>
      <c r="C8" s="32" t="s">
        <v>37</v>
      </c>
      <c r="D8" s="2" t="s">
        <v>52</v>
      </c>
      <c r="E8" s="30">
        <v>21</v>
      </c>
      <c r="F8" s="30">
        <v>1</v>
      </c>
      <c r="G8" s="30">
        <v>7</v>
      </c>
      <c r="H8" s="31">
        <v>21</v>
      </c>
      <c r="I8" s="30">
        <v>71</v>
      </c>
      <c r="J8" s="98">
        <v>0.58196721311475408</v>
      </c>
      <c r="K8" s="29">
        <v>122</v>
      </c>
      <c r="L8" s="102"/>
      <c r="M8" s="18"/>
      <c r="N8" s="18"/>
      <c r="O8" s="18"/>
      <c r="P8" s="23"/>
      <c r="Q8" s="30"/>
      <c r="R8" s="30"/>
      <c r="S8" s="31"/>
      <c r="T8" s="30"/>
      <c r="U8" s="30"/>
      <c r="V8" s="128"/>
      <c r="W8" s="29"/>
      <c r="X8" s="30"/>
      <c r="Y8" s="32"/>
      <c r="Z8" s="2"/>
      <c r="AA8" s="30"/>
      <c r="AB8" s="30"/>
      <c r="AC8" s="30"/>
      <c r="AD8" s="31"/>
      <c r="AE8" s="30"/>
      <c r="AF8" s="98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9"/>
      <c r="AS8" s="10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2006</v>
      </c>
      <c r="C9" s="32" t="s">
        <v>54</v>
      </c>
      <c r="D9" s="2" t="s">
        <v>52</v>
      </c>
      <c r="E9" s="30">
        <v>6</v>
      </c>
      <c r="F9" s="30">
        <v>0</v>
      </c>
      <c r="G9" s="30">
        <v>0</v>
      </c>
      <c r="H9" s="31">
        <v>8</v>
      </c>
      <c r="I9" s="30">
        <v>21</v>
      </c>
      <c r="J9" s="98">
        <v>0.53846153846153844</v>
      </c>
      <c r="K9" s="29">
        <v>39</v>
      </c>
      <c r="L9" s="102"/>
      <c r="M9" s="18"/>
      <c r="N9" s="18"/>
      <c r="O9" s="18"/>
      <c r="P9" s="23"/>
      <c r="Q9" s="30"/>
      <c r="R9" s="30"/>
      <c r="S9" s="31"/>
      <c r="T9" s="30"/>
      <c r="U9" s="30"/>
      <c r="V9" s="128"/>
      <c r="W9" s="29"/>
      <c r="X9" s="30">
        <v>2006</v>
      </c>
      <c r="Y9" s="30" t="s">
        <v>50</v>
      </c>
      <c r="Z9" s="2" t="s">
        <v>47</v>
      </c>
      <c r="AA9" s="30">
        <v>13</v>
      </c>
      <c r="AB9" s="30">
        <v>2</v>
      </c>
      <c r="AC9" s="30">
        <v>10</v>
      </c>
      <c r="AD9" s="30">
        <v>32</v>
      </c>
      <c r="AE9" s="30">
        <v>107</v>
      </c>
      <c r="AF9" s="55">
        <v>0.77529999999999999</v>
      </c>
      <c r="AG9" s="145">
        <v>138</v>
      </c>
      <c r="AH9" s="18"/>
      <c r="AI9" s="18" t="s">
        <v>53</v>
      </c>
      <c r="AJ9" s="18"/>
      <c r="AK9" s="30" t="s">
        <v>49</v>
      </c>
      <c r="AL9" s="23"/>
      <c r="AM9" s="30">
        <v>2</v>
      </c>
      <c r="AN9" s="30">
        <v>0</v>
      </c>
      <c r="AO9" s="30">
        <v>0</v>
      </c>
      <c r="AP9" s="30">
        <v>3</v>
      </c>
      <c r="AQ9" s="30">
        <v>8</v>
      </c>
      <c r="AR9" s="129">
        <v>0.57140000000000002</v>
      </c>
      <c r="AS9" s="146">
        <v>14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32"/>
      <c r="D10" s="2"/>
      <c r="E10" s="30"/>
      <c r="F10" s="30"/>
      <c r="G10" s="30"/>
      <c r="H10" s="31"/>
      <c r="I10" s="30"/>
      <c r="J10" s="98"/>
      <c r="K10" s="29"/>
      <c r="L10" s="102"/>
      <c r="M10" s="18"/>
      <c r="N10" s="18"/>
      <c r="O10" s="18"/>
      <c r="P10" s="23"/>
      <c r="Q10" s="30"/>
      <c r="R10" s="30"/>
      <c r="S10" s="31"/>
      <c r="T10" s="30"/>
      <c r="U10" s="30"/>
      <c r="V10" s="128"/>
      <c r="W10" s="29"/>
      <c r="X10" s="30"/>
      <c r="Y10" s="30"/>
      <c r="Z10" s="2"/>
      <c r="AA10" s="30"/>
      <c r="AB10" s="30"/>
      <c r="AC10" s="30"/>
      <c r="AD10" s="30"/>
      <c r="AE10" s="30"/>
      <c r="AF10" s="55"/>
      <c r="AG10" s="145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9"/>
      <c r="AS10" s="14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/>
      <c r="C11" s="32"/>
      <c r="D11" s="2"/>
      <c r="E11" s="30"/>
      <c r="F11" s="30"/>
      <c r="G11" s="30"/>
      <c r="H11" s="31"/>
      <c r="I11" s="30"/>
      <c r="J11" s="98"/>
      <c r="K11" s="29"/>
      <c r="L11" s="102"/>
      <c r="M11" s="18"/>
      <c r="N11" s="18"/>
      <c r="O11" s="18"/>
      <c r="P11" s="23"/>
      <c r="Q11" s="30"/>
      <c r="R11" s="30"/>
      <c r="S11" s="31"/>
      <c r="T11" s="30"/>
      <c r="U11" s="30"/>
      <c r="V11" s="128"/>
      <c r="W11" s="29"/>
      <c r="X11" s="30">
        <v>2010</v>
      </c>
      <c r="Y11" s="30" t="s">
        <v>49</v>
      </c>
      <c r="Z11" s="2" t="s">
        <v>47</v>
      </c>
      <c r="AA11" s="30">
        <v>8</v>
      </c>
      <c r="AB11" s="30">
        <v>3</v>
      </c>
      <c r="AC11" s="30">
        <v>11</v>
      </c>
      <c r="AD11" s="30">
        <v>10</v>
      </c>
      <c r="AE11" s="30">
        <v>39</v>
      </c>
      <c r="AF11" s="55">
        <v>0.65</v>
      </c>
      <c r="AG11" s="145">
        <v>60</v>
      </c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9"/>
      <c r="AS11" s="14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89" t="s">
        <v>85</v>
      </c>
      <c r="C12" s="88"/>
      <c r="D12" s="87"/>
      <c r="E12" s="86">
        <f>SUM(E4:E11)</f>
        <v>47</v>
      </c>
      <c r="F12" s="86">
        <f>SUM(F4:F11)</f>
        <v>1</v>
      </c>
      <c r="G12" s="86">
        <f>SUM(G4:G11)</f>
        <v>8</v>
      </c>
      <c r="H12" s="86">
        <f>SUM(H4:H11)</f>
        <v>45</v>
      </c>
      <c r="I12" s="86">
        <f>SUM(I4:I11)</f>
        <v>158</v>
      </c>
      <c r="J12" s="130">
        <f>PRODUCT(I12/K12)</f>
        <v>0.58518518518518514</v>
      </c>
      <c r="K12" s="90">
        <f>SUM(K4:K11)</f>
        <v>270</v>
      </c>
      <c r="L12" s="22"/>
      <c r="M12" s="20"/>
      <c r="N12" s="94"/>
      <c r="O12" s="95"/>
      <c r="P12" s="23"/>
      <c r="Q12" s="86">
        <f>SUM(Q4:Q11)</f>
        <v>0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0</v>
      </c>
      <c r="V12" s="43">
        <v>0</v>
      </c>
      <c r="W12" s="90">
        <f>SUM(W4:W11)</f>
        <v>0</v>
      </c>
      <c r="X12" s="16" t="s">
        <v>85</v>
      </c>
      <c r="Y12" s="17"/>
      <c r="Z12" s="15"/>
      <c r="AA12" s="86">
        <f>SUM(AA4:AA11)</f>
        <v>73</v>
      </c>
      <c r="AB12" s="86">
        <f>SUM(AB4:AB11)</f>
        <v>14</v>
      </c>
      <c r="AC12" s="86">
        <f>SUM(AC4:AC11)</f>
        <v>40</v>
      </c>
      <c r="AD12" s="86">
        <f>SUM(AD4:AD11)</f>
        <v>142</v>
      </c>
      <c r="AE12" s="86">
        <f>SUM(AE4:AE11)</f>
        <v>436</v>
      </c>
      <c r="AF12" s="130">
        <f>PRODUCT(AE12/AG12)</f>
        <v>0.71009771986970682</v>
      </c>
      <c r="AG12" s="90">
        <f>SUM(AG4:AG11)</f>
        <v>614</v>
      </c>
      <c r="AH12" s="22"/>
      <c r="AI12" s="20"/>
      <c r="AJ12" s="94"/>
      <c r="AK12" s="95"/>
      <c r="AL12" s="23"/>
      <c r="AM12" s="86">
        <f>SUM(AM4:AM11)</f>
        <v>10</v>
      </c>
      <c r="AN12" s="86">
        <f>SUM(AN4:AN11)</f>
        <v>0</v>
      </c>
      <c r="AO12" s="86">
        <f>SUM(AO4:AO11)</f>
        <v>0</v>
      </c>
      <c r="AP12" s="86">
        <f>SUM(AP4:AP11)</f>
        <v>17</v>
      </c>
      <c r="AQ12" s="86">
        <f>SUM(AQ4:AQ11)</f>
        <v>44</v>
      </c>
      <c r="AR12" s="130">
        <f>PRODUCT(AQ12/AS12)</f>
        <v>0.57894736842105265</v>
      </c>
      <c r="AS12" s="127">
        <f>SUM(AS4:AS11)</f>
        <v>76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29"/>
      <c r="L13" s="23"/>
      <c r="M13" s="23"/>
      <c r="N13" s="23"/>
      <c r="O13" s="23"/>
      <c r="P13" s="45"/>
      <c r="Q13" s="45"/>
      <c r="R13" s="48"/>
      <c r="S13" s="45"/>
      <c r="T13" s="45"/>
      <c r="U13" s="23"/>
      <c r="V13" s="23"/>
      <c r="W13" s="29"/>
      <c r="X13" s="45"/>
      <c r="Y13" s="45"/>
      <c r="Z13" s="45"/>
      <c r="AA13" s="45"/>
      <c r="AB13" s="45"/>
      <c r="AC13" s="45"/>
      <c r="AD13" s="45"/>
      <c r="AE13" s="45"/>
      <c r="AF13" s="46"/>
      <c r="AG13" s="29"/>
      <c r="AH13" s="23"/>
      <c r="AI13" s="23"/>
      <c r="AJ13" s="23"/>
      <c r="AK13" s="23"/>
      <c r="AL13" s="45"/>
      <c r="AM13" s="45"/>
      <c r="AN13" s="48"/>
      <c r="AO13" s="45"/>
      <c r="AP13" s="45"/>
      <c r="AQ13" s="23"/>
      <c r="AR13" s="23"/>
      <c r="AS13" s="2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31" t="s">
        <v>86</v>
      </c>
      <c r="C14" s="132"/>
      <c r="D14" s="133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87</v>
      </c>
      <c r="O14" s="18" t="s">
        <v>88</v>
      </c>
      <c r="Q14" s="48"/>
      <c r="R14" s="48" t="s">
        <v>57</v>
      </c>
      <c r="S14" s="48"/>
      <c r="T14" s="45" t="s">
        <v>55</v>
      </c>
      <c r="U14" s="23"/>
      <c r="V14" s="29"/>
      <c r="W14" s="29"/>
      <c r="X14" s="134"/>
      <c r="Y14" s="134"/>
      <c r="Z14" s="134"/>
      <c r="AA14" s="134"/>
      <c r="AB14" s="134"/>
      <c r="AC14" s="48"/>
      <c r="AD14" s="48"/>
      <c r="AE14" s="48"/>
      <c r="AF14" s="45"/>
      <c r="AG14" s="45"/>
      <c r="AH14" s="45"/>
      <c r="AI14" s="45"/>
      <c r="AJ14" s="45"/>
      <c r="AK14" s="45"/>
      <c r="AM14" s="29"/>
      <c r="AN14" s="134"/>
      <c r="AO14" s="134"/>
      <c r="AP14" s="134"/>
      <c r="AQ14" s="134"/>
      <c r="AR14" s="134"/>
      <c r="AS14" s="13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1" t="s">
        <v>12</v>
      </c>
      <c r="C15" s="12"/>
      <c r="D15" s="53"/>
      <c r="E15" s="135">
        <v>79</v>
      </c>
      <c r="F15" s="135">
        <v>7</v>
      </c>
      <c r="G15" s="135">
        <v>5</v>
      </c>
      <c r="H15" s="135">
        <v>43</v>
      </c>
      <c r="I15" s="135">
        <v>179</v>
      </c>
      <c r="J15" s="136">
        <v>0.54700000000000004</v>
      </c>
      <c r="K15" s="45">
        <f>PRODUCT(I15/J15)</f>
        <v>327.23948811700183</v>
      </c>
      <c r="L15" s="137">
        <f>PRODUCT((F15+G15)/E15)</f>
        <v>0.15189873417721519</v>
      </c>
      <c r="M15" s="137">
        <f>PRODUCT(H15/E15)</f>
        <v>0.54430379746835444</v>
      </c>
      <c r="N15" s="137">
        <f>PRODUCT((F15+G15+H15)/E15)</f>
        <v>0.69620253164556967</v>
      </c>
      <c r="O15" s="137">
        <f>PRODUCT(I15/E15)</f>
        <v>2.2658227848101267</v>
      </c>
      <c r="Q15" s="48"/>
      <c r="R15" s="48"/>
      <c r="S15" s="48"/>
      <c r="T15" s="45" t="s">
        <v>89</v>
      </c>
      <c r="U15" s="45"/>
      <c r="V15" s="45"/>
      <c r="W15" s="45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38" t="s">
        <v>59</v>
      </c>
      <c r="C16" s="139"/>
      <c r="D16" s="140"/>
      <c r="E16" s="135">
        <f>PRODUCT(E12+Q12)</f>
        <v>47</v>
      </c>
      <c r="F16" s="135">
        <f>PRODUCT(F12+R12)</f>
        <v>1</v>
      </c>
      <c r="G16" s="135">
        <f>PRODUCT(G12+S12)</f>
        <v>8</v>
      </c>
      <c r="H16" s="135">
        <f>PRODUCT(H12+T12)</f>
        <v>45</v>
      </c>
      <c r="I16" s="135">
        <f>PRODUCT(I12+U12)</f>
        <v>158</v>
      </c>
      <c r="J16" s="136">
        <f>PRODUCT(I16/K16)</f>
        <v>0.58518518518518514</v>
      </c>
      <c r="K16" s="45">
        <f>PRODUCT(K12+W12)</f>
        <v>270</v>
      </c>
      <c r="L16" s="137">
        <f>PRODUCT((F16+G16)/E16)</f>
        <v>0.19148936170212766</v>
      </c>
      <c r="M16" s="137">
        <f>PRODUCT(H16/E16)</f>
        <v>0.95744680851063835</v>
      </c>
      <c r="N16" s="137">
        <f>PRODUCT((F16+G16+H16)/E16)</f>
        <v>1.1489361702127661</v>
      </c>
      <c r="O16" s="137">
        <f>PRODUCT(I16/E16)</f>
        <v>3.3617021276595747</v>
      </c>
      <c r="Q16" s="48"/>
      <c r="R16" s="48"/>
      <c r="S16" s="48"/>
      <c r="T16" s="45" t="s">
        <v>56</v>
      </c>
      <c r="U16" s="45"/>
      <c r="V16" s="45"/>
      <c r="W16" s="45"/>
      <c r="X16" s="45"/>
      <c r="Y16" s="45"/>
      <c r="Z16" s="45"/>
      <c r="AA16" s="45"/>
      <c r="AB16" s="45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6" t="s">
        <v>83</v>
      </c>
      <c r="C17" s="141"/>
      <c r="D17" s="27"/>
      <c r="E17" s="135">
        <f>PRODUCT(AA12+AM12)</f>
        <v>83</v>
      </c>
      <c r="F17" s="135">
        <f>PRODUCT(AB12+AN12)</f>
        <v>14</v>
      </c>
      <c r="G17" s="135">
        <f>PRODUCT(AC12+AO12)</f>
        <v>40</v>
      </c>
      <c r="H17" s="135">
        <f>PRODUCT(AD12+AP12)</f>
        <v>159</v>
      </c>
      <c r="I17" s="135">
        <f>PRODUCT(AE12+AQ12)</f>
        <v>480</v>
      </c>
      <c r="J17" s="136">
        <f>PRODUCT(I17/K17)</f>
        <v>0.69565217391304346</v>
      </c>
      <c r="K17" s="23">
        <f>PRODUCT(AG12+AS12)</f>
        <v>690</v>
      </c>
      <c r="L17" s="137">
        <f>PRODUCT((F17+G17)/E17)</f>
        <v>0.6506024096385542</v>
      </c>
      <c r="M17" s="137">
        <f>PRODUCT(H17/E17)</f>
        <v>1.9156626506024097</v>
      </c>
      <c r="N17" s="137">
        <f>PRODUCT((F17+G17+H17)/E17)</f>
        <v>2.5662650602409638</v>
      </c>
      <c r="O17" s="137">
        <f>PRODUCT(I17/E17)</f>
        <v>5.7831325301204819</v>
      </c>
      <c r="Q17" s="48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8"/>
      <c r="AJ17" s="48"/>
      <c r="AK17" s="45"/>
      <c r="AL17" s="23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42" t="s">
        <v>85</v>
      </c>
      <c r="C18" s="143"/>
      <c r="D18" s="144"/>
      <c r="E18" s="135">
        <f>SUM(E15:E17)</f>
        <v>209</v>
      </c>
      <c r="F18" s="135">
        <f t="shared" ref="F18:I18" si="0">SUM(F15:F17)</f>
        <v>22</v>
      </c>
      <c r="G18" s="135">
        <f t="shared" si="0"/>
        <v>53</v>
      </c>
      <c r="H18" s="135">
        <f t="shared" si="0"/>
        <v>247</v>
      </c>
      <c r="I18" s="135">
        <f t="shared" si="0"/>
        <v>817</v>
      </c>
      <c r="J18" s="136">
        <f>PRODUCT(I18/K18)</f>
        <v>0.63469152985286592</v>
      </c>
      <c r="K18" s="45">
        <f>SUM(K15:K17)</f>
        <v>1287.2394881170019</v>
      </c>
      <c r="L18" s="137">
        <f>PRODUCT((F18+G18)/E18)</f>
        <v>0.35885167464114831</v>
      </c>
      <c r="M18" s="137">
        <f>PRODUCT(H18/E18)</f>
        <v>1.1818181818181819</v>
      </c>
      <c r="N18" s="137">
        <f>PRODUCT((F18+G18+H18)/E18)</f>
        <v>1.5406698564593302</v>
      </c>
      <c r="O18" s="137">
        <f>PRODUCT(I18/E18)</f>
        <v>3.9090909090909092</v>
      </c>
      <c r="Q18" s="23"/>
      <c r="R18" s="23"/>
      <c r="S18" s="23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3"/>
      <c r="F19" s="23"/>
      <c r="G19" s="23"/>
      <c r="H19" s="23"/>
      <c r="I19" s="23"/>
      <c r="J19" s="45"/>
      <c r="K19" s="45"/>
      <c r="L19" s="23"/>
      <c r="M19" s="23"/>
      <c r="N19" s="23"/>
      <c r="O19" s="23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8"/>
      <c r="AJ177" s="48"/>
      <c r="AK177" s="45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23"/>
      <c r="AL183" s="23"/>
    </row>
    <row r="184" spans="12:38" x14ac:dyDescent="0.25"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2018-11-21T21:23:03Z</dcterms:modified>
</cp:coreProperties>
</file>