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0" i="3" l="1"/>
  <c r="O9" i="3"/>
  <c r="N9" i="3"/>
  <c r="M9" i="3"/>
  <c r="L9" i="3"/>
  <c r="K9" i="3"/>
  <c r="AS6" i="3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J10" i="3" s="1"/>
  <c r="I6" i="3"/>
  <c r="I10" i="3" s="1"/>
  <c r="I12" i="3" s="1"/>
  <c r="H6" i="3"/>
  <c r="H10" i="3" s="1"/>
  <c r="M10" i="3" s="1"/>
  <c r="G6" i="3"/>
  <c r="G10" i="3" s="1"/>
  <c r="G12" i="3" s="1"/>
  <c r="F6" i="3"/>
  <c r="F10" i="3" s="1"/>
  <c r="E6" i="3"/>
  <c r="E10" i="3" s="1"/>
  <c r="E12" i="3" s="1"/>
  <c r="N10" i="3" l="1"/>
  <c r="L10" i="3"/>
  <c r="AR6" i="3"/>
  <c r="F11" i="3"/>
  <c r="F12" i="3" s="1"/>
  <c r="L12" i="3" s="1"/>
  <c r="H11" i="3"/>
  <c r="M11" i="3" s="1"/>
  <c r="K12" i="3"/>
  <c r="J12" i="3"/>
  <c r="O12" i="3"/>
  <c r="O11" i="3"/>
  <c r="J11" i="3"/>
  <c r="L11" i="3"/>
  <c r="H12" i="3"/>
  <c r="M12" i="3" s="1"/>
  <c r="AF6" i="3"/>
  <c r="AB9" i="1"/>
  <c r="AA9" i="1"/>
  <c r="Z9" i="1"/>
  <c r="Y9" i="1"/>
  <c r="X9" i="1"/>
  <c r="W9" i="1"/>
  <c r="N11" i="3" l="1"/>
  <c r="N12" i="3"/>
</calcChain>
</file>

<file path=xl/sharedStrings.xml><?xml version="1.0" encoding="utf-8"?>
<sst xmlns="http://schemas.openxmlformats.org/spreadsheetml/2006/main" count="163" uniqueCount="72">
  <si>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</si>
  <si>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</si>
  <si>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</si>
  <si>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</si>
  <si>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</si>
  <si>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</si>
  <si>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</si>
  <si>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</si>
  <si>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</si>
  <si>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</si>
  <si>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</si>
  <si>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</si>
  <si>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</si>
  <si>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</si>
  <si>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</si>
  <si>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</si>
  <si>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</si>
  <si>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</si>
  <si>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</si>
  <si>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</si>
  <si>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</si>
  <si>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</si>
  <si>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</si>
  <si>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</si>
  <si>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</si>
  <si>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</si>
  <si>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</si>
  <si>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</si>
  <si>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</si>
  <si>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</si>
  <si>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</si>
  <si>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</si>
  <si>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</si>
  <si>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</si>
  <si>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</si>
  <si>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Antti Soini</t>
  </si>
  <si>
    <t>12.</t>
  </si>
  <si>
    <t>SMJ</t>
  </si>
  <si>
    <t>19.05. 2005  SMJ - SoJy  0-2  (1-4, 3-7)</t>
  </si>
  <si>
    <t xml:space="preserve">  18 v   5 kk 26 pv</t>
  </si>
  <si>
    <t>03.06. 2005  SMJ - KoU  0-2  (0-3, 2-3)</t>
  </si>
  <si>
    <t xml:space="preserve">  18 v   6 kk 11 pv</t>
  </si>
  <si>
    <t>03.08. 2005  SoJy - SMJ  2-0  (6-3, 7-1)</t>
  </si>
  <si>
    <t xml:space="preserve">  18 v   8 kk 11 pv</t>
  </si>
  <si>
    <t>25.  ottelu</t>
  </si>
  <si>
    <t>suomensarja</t>
  </si>
  <si>
    <t>ykköspesis</t>
  </si>
  <si>
    <t>SMJ  2</t>
  </si>
  <si>
    <t>1.</t>
  </si>
  <si>
    <t>AA</t>
  </si>
  <si>
    <t>3.</t>
  </si>
  <si>
    <t>2.</t>
  </si>
  <si>
    <t>11.</t>
  </si>
  <si>
    <t>Seurat</t>
  </si>
  <si>
    <t>SMJ = Seinäjoen Maila-Jussit  (1932)</t>
  </si>
  <si>
    <t>AA = Alajärven Ankkurit  (1944)</t>
  </si>
  <si>
    <t>23.11.1986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</si>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</sst>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7" customWidth="1"/>
    <col min="16" max="20" width="5.7109375" style="80" customWidth="1"/>
    <col min="21" max="21" width="8.7109375" style="80" customWidth="1"/>
    <col min="22" max="22" width="0.7109375" style="27" customWidth="1"/>
    <col min="23" max="27" width="5.7109375" style="80" customWidth="1"/>
    <col min="28" max="28" width="8.7109375" style="80" customWidth="1"/>
    <col min="29" max="29" width="0.7109375" style="27" customWidth="1"/>
    <col min="30" max="35" width="5.7109375" style="80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56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7"/>
      <c r="W2" s="22" t="s">
        <v>16</v>
      </c>
      <c r="X2" s="14"/>
      <c r="Y2" s="14"/>
      <c r="Z2" s="14"/>
      <c r="AA2" s="14"/>
      <c r="AB2" s="14"/>
      <c r="AC2" s="87"/>
      <c r="AD2" s="22" t="s">
        <v>58</v>
      </c>
      <c r="AE2" s="14"/>
      <c r="AF2" s="14"/>
      <c r="AG2" s="20"/>
      <c r="AH2" s="14" t="s">
        <v>59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60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25">
        <v>2005</v>
      </c>
      <c r="C4" s="25" t="s">
        <v>36</v>
      </c>
      <c r="D4" s="2" t="s">
        <v>37</v>
      </c>
      <c r="E4" s="25">
        <v>25</v>
      </c>
      <c r="F4" s="25">
        <v>0</v>
      </c>
      <c r="G4" s="25">
        <v>1</v>
      </c>
      <c r="H4" s="25">
        <v>2</v>
      </c>
      <c r="I4" s="25">
        <v>30</v>
      </c>
      <c r="J4" s="25">
        <v>4</v>
      </c>
      <c r="K4" s="25">
        <v>16</v>
      </c>
      <c r="L4" s="25">
        <v>9</v>
      </c>
      <c r="M4" s="25">
        <v>1</v>
      </c>
      <c r="N4" s="26">
        <v>0.32600000000000001</v>
      </c>
      <c r="O4" s="27"/>
      <c r="P4" s="25"/>
      <c r="Q4" s="25"/>
      <c r="R4" s="25"/>
      <c r="S4" s="25"/>
      <c r="T4" s="25"/>
      <c r="U4" s="25"/>
      <c r="V4" s="27"/>
      <c r="W4" s="28">
        <v>5</v>
      </c>
      <c r="X4" s="28">
        <v>0</v>
      </c>
      <c r="Y4" s="28">
        <v>1</v>
      </c>
      <c r="Z4" s="28">
        <v>0</v>
      </c>
      <c r="AA4" s="28">
        <v>6</v>
      </c>
      <c r="AB4" s="70">
        <v>0.46200000000000002</v>
      </c>
      <c r="AC4" s="27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9">
        <v>2006</v>
      </c>
      <c r="C5" s="30" t="s">
        <v>51</v>
      </c>
      <c r="D5" s="31" t="s">
        <v>47</v>
      </c>
      <c r="E5" s="29"/>
      <c r="F5" s="32" t="s">
        <v>45</v>
      </c>
      <c r="G5" s="29"/>
      <c r="H5" s="29"/>
      <c r="I5" s="29"/>
      <c r="J5" s="29"/>
      <c r="K5" s="29"/>
      <c r="L5" s="29"/>
      <c r="M5" s="29"/>
      <c r="N5" s="33"/>
      <c r="O5" s="24"/>
      <c r="P5" s="25"/>
      <c r="Q5" s="25"/>
      <c r="R5" s="25"/>
      <c r="S5" s="25"/>
      <c r="T5" s="25"/>
      <c r="U5" s="25"/>
      <c r="V5" s="24"/>
      <c r="W5" s="28"/>
      <c r="X5" s="28"/>
      <c r="Y5" s="28"/>
      <c r="Z5" s="28"/>
      <c r="AA5" s="28"/>
      <c r="AB5" s="70"/>
      <c r="AC5" s="24"/>
      <c r="AD5" s="25"/>
      <c r="AE5" s="88"/>
      <c r="AF5" s="88"/>
      <c r="AG5" s="25"/>
      <c r="AH5" s="25"/>
      <c r="AI5" s="25"/>
      <c r="AJ5" s="9"/>
    </row>
    <row r="6" spans="1:36" s="23" customFormat="1" ht="15" customHeight="1" x14ac:dyDescent="0.2">
      <c r="A6" s="9"/>
      <c r="B6" s="34">
        <v>2006</v>
      </c>
      <c r="C6" s="35" t="s">
        <v>48</v>
      </c>
      <c r="D6" s="36" t="s">
        <v>37</v>
      </c>
      <c r="E6" s="34"/>
      <c r="F6" s="37" t="s">
        <v>46</v>
      </c>
      <c r="G6" s="35"/>
      <c r="H6" s="85"/>
      <c r="I6" s="34"/>
      <c r="J6" s="34"/>
      <c r="K6" s="34"/>
      <c r="L6" s="34"/>
      <c r="M6" s="34"/>
      <c r="N6" s="38"/>
      <c r="O6" s="24"/>
      <c r="P6" s="25"/>
      <c r="Q6" s="25"/>
      <c r="R6" s="25"/>
      <c r="S6" s="25"/>
      <c r="T6" s="25"/>
      <c r="U6" s="25"/>
      <c r="V6" s="24"/>
      <c r="W6" s="28"/>
      <c r="X6" s="28"/>
      <c r="Y6" s="28"/>
      <c r="Z6" s="28"/>
      <c r="AA6" s="28"/>
      <c r="AB6" s="70"/>
      <c r="AC6" s="24"/>
      <c r="AD6" s="25"/>
      <c r="AE6" s="88"/>
      <c r="AF6" s="88"/>
      <c r="AG6" s="25"/>
      <c r="AH6" s="25"/>
      <c r="AI6" s="25"/>
      <c r="AJ6" s="9"/>
    </row>
    <row r="7" spans="1:36" s="23" customFormat="1" ht="15" customHeight="1" x14ac:dyDescent="0.25">
      <c r="A7" s="9"/>
      <c r="B7" s="29">
        <v>2007</v>
      </c>
      <c r="C7" s="30" t="s">
        <v>50</v>
      </c>
      <c r="D7" s="31" t="s">
        <v>47</v>
      </c>
      <c r="E7" s="29"/>
      <c r="F7" s="32" t="s">
        <v>45</v>
      </c>
      <c r="G7" s="30"/>
      <c r="H7" s="86"/>
      <c r="I7" s="29"/>
      <c r="J7" s="29"/>
      <c r="K7" s="29"/>
      <c r="L7" s="29"/>
      <c r="M7" s="29"/>
      <c r="N7" s="33"/>
      <c r="O7" s="27"/>
      <c r="P7" s="25"/>
      <c r="Q7" s="25"/>
      <c r="R7" s="25"/>
      <c r="S7" s="25"/>
      <c r="T7" s="25"/>
      <c r="U7" s="25"/>
      <c r="V7" s="27"/>
      <c r="W7" s="28"/>
      <c r="X7" s="28"/>
      <c r="Y7" s="28"/>
      <c r="Z7" s="28"/>
      <c r="AA7" s="28"/>
      <c r="AB7" s="70"/>
      <c r="AC7" s="27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4">
        <v>2007</v>
      </c>
      <c r="C8" s="35" t="s">
        <v>52</v>
      </c>
      <c r="D8" s="36" t="s">
        <v>49</v>
      </c>
      <c r="E8" s="34"/>
      <c r="F8" s="37" t="s">
        <v>46</v>
      </c>
      <c r="G8" s="35"/>
      <c r="H8" s="85"/>
      <c r="I8" s="34"/>
      <c r="J8" s="34"/>
      <c r="K8" s="34"/>
      <c r="L8" s="34"/>
      <c r="M8" s="34"/>
      <c r="N8" s="38"/>
      <c r="O8" s="27"/>
      <c r="P8" s="25"/>
      <c r="Q8" s="25"/>
      <c r="R8" s="25"/>
      <c r="S8" s="25"/>
      <c r="T8" s="25"/>
      <c r="U8" s="25"/>
      <c r="V8" s="27"/>
      <c r="W8" s="28"/>
      <c r="X8" s="28"/>
      <c r="Y8" s="28"/>
      <c r="Z8" s="28"/>
      <c r="AA8" s="28"/>
      <c r="AB8" s="70"/>
      <c r="AC8" s="27"/>
      <c r="AD8" s="25"/>
      <c r="AE8" s="25"/>
      <c r="AF8" s="25"/>
      <c r="AG8" s="25"/>
      <c r="AH8" s="25"/>
      <c r="AI8" s="25"/>
      <c r="AJ8" s="9"/>
    </row>
    <row r="9" spans="1:36" ht="15" customHeight="1" x14ac:dyDescent="0.2">
      <c r="A9" s="9"/>
      <c r="B9" s="16" t="s">
        <v>7</v>
      </c>
      <c r="C9" s="17"/>
      <c r="D9" s="15"/>
      <c r="E9" s="18">
        <v>25</v>
      </c>
      <c r="F9" s="18">
        <v>0</v>
      </c>
      <c r="G9" s="18">
        <v>1</v>
      </c>
      <c r="H9" s="18">
        <v>2</v>
      </c>
      <c r="I9" s="18">
        <v>30</v>
      </c>
      <c r="J9" s="18">
        <v>4</v>
      </c>
      <c r="K9" s="18">
        <v>16</v>
      </c>
      <c r="L9" s="18">
        <v>9</v>
      </c>
      <c r="M9" s="18">
        <v>1</v>
      </c>
      <c r="N9" s="39">
        <v>0.32600000000000001</v>
      </c>
      <c r="O9" s="24"/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39">
        <v>0</v>
      </c>
      <c r="V9" s="24"/>
      <c r="W9" s="18">
        <f>PRODUCT(E15)</f>
        <v>5</v>
      </c>
      <c r="X9" s="18">
        <f t="shared" ref="X9:AA9" si="0">PRODUCT(F15)</f>
        <v>0</v>
      </c>
      <c r="Y9" s="18">
        <f t="shared" si="0"/>
        <v>1</v>
      </c>
      <c r="Z9" s="18">
        <f t="shared" si="0"/>
        <v>0</v>
      </c>
      <c r="AA9" s="18">
        <f t="shared" si="0"/>
        <v>6</v>
      </c>
      <c r="AB9" s="39">
        <f>PRODUCT(N15)</f>
        <v>0.46200000000000002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6" ht="15" customHeight="1" x14ac:dyDescent="0.2">
      <c r="A10" s="9"/>
      <c r="B10" s="2" t="s">
        <v>2</v>
      </c>
      <c r="C10" s="40"/>
      <c r="D10" s="41">
        <v>21</v>
      </c>
      <c r="E10" s="42"/>
      <c r="F10" s="42"/>
      <c r="G10" s="42"/>
      <c r="H10" s="42"/>
      <c r="I10" s="42"/>
      <c r="J10" s="42"/>
      <c r="K10" s="42"/>
      <c r="L10" s="42"/>
      <c r="M10" s="42"/>
      <c r="N10" s="43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4"/>
      <c r="AI10" s="42"/>
      <c r="AJ10" s="9"/>
    </row>
    <row r="11" spans="1:36" ht="15" customHeight="1" x14ac:dyDescent="0.25">
      <c r="A11" s="9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3"/>
      <c r="P11" s="42"/>
      <c r="Q11" s="45"/>
      <c r="R11" s="42"/>
      <c r="S11" s="42"/>
      <c r="T11" s="42"/>
      <c r="U11" s="42"/>
      <c r="W11" s="42"/>
      <c r="X11" s="42"/>
      <c r="Y11" s="42"/>
      <c r="Z11" s="42"/>
      <c r="AA11" s="42"/>
      <c r="AB11" s="42"/>
      <c r="AD11" s="42"/>
      <c r="AE11" s="42"/>
      <c r="AF11" s="42"/>
      <c r="AG11" s="42"/>
      <c r="AH11" s="42"/>
      <c r="AI11" s="42"/>
      <c r="AJ11" s="9"/>
    </row>
    <row r="12" spans="1:36" ht="15" customHeight="1" x14ac:dyDescent="0.25">
      <c r="A12" s="9"/>
      <c r="B12" s="22" t="s">
        <v>25</v>
      </c>
      <c r="C12" s="46"/>
      <c r="D12" s="46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42"/>
      <c r="K12" s="18" t="s">
        <v>28</v>
      </c>
      <c r="L12" s="18" t="s">
        <v>29</v>
      </c>
      <c r="M12" s="18" t="s">
        <v>30</v>
      </c>
      <c r="N12" s="18" t="s">
        <v>22</v>
      </c>
      <c r="O12" s="24"/>
      <c r="P12" s="47" t="s">
        <v>31</v>
      </c>
      <c r="Q12" s="12"/>
      <c r="R12" s="12"/>
      <c r="S12" s="12"/>
      <c r="T12" s="48"/>
      <c r="U12" s="48"/>
      <c r="V12" s="48"/>
      <c r="W12" s="48"/>
      <c r="X12" s="48"/>
      <c r="Y12" s="48"/>
      <c r="Z12" s="48"/>
      <c r="AA12" s="12"/>
      <c r="AB12" s="12"/>
      <c r="AC12" s="48"/>
      <c r="AD12" s="12"/>
      <c r="AE12" s="12"/>
      <c r="AF12" s="12"/>
      <c r="AG12" s="12"/>
      <c r="AH12" s="12"/>
      <c r="AI12" s="50"/>
      <c r="AJ12" s="9"/>
    </row>
    <row r="13" spans="1:36" ht="15" customHeight="1" x14ac:dyDescent="0.2">
      <c r="A13" s="9"/>
      <c r="B13" s="47" t="s">
        <v>13</v>
      </c>
      <c r="C13" s="12"/>
      <c r="D13" s="50"/>
      <c r="E13" s="25">
        <v>25</v>
      </c>
      <c r="F13" s="25">
        <v>0</v>
      </c>
      <c r="G13" s="25">
        <v>1</v>
      </c>
      <c r="H13" s="25">
        <v>2</v>
      </c>
      <c r="I13" s="25">
        <v>30</v>
      </c>
      <c r="J13" s="42"/>
      <c r="K13" s="51">
        <v>0.04</v>
      </c>
      <c r="L13" s="51">
        <v>0.08</v>
      </c>
      <c r="M13" s="51">
        <v>1.2</v>
      </c>
      <c r="N13" s="52">
        <v>0.32600000000000001</v>
      </c>
      <c r="O13" s="24"/>
      <c r="P13" s="53" t="s">
        <v>9</v>
      </c>
      <c r="Q13" s="54"/>
      <c r="R13" s="55" t="s">
        <v>38</v>
      </c>
      <c r="S13" s="55"/>
      <c r="T13" s="55"/>
      <c r="U13" s="55"/>
      <c r="V13" s="55"/>
      <c r="W13" s="55"/>
      <c r="X13" s="55"/>
      <c r="Y13" s="55"/>
      <c r="Z13" s="56" t="s">
        <v>11</v>
      </c>
      <c r="AA13" s="55"/>
      <c r="AB13" s="57" t="s">
        <v>39</v>
      </c>
      <c r="AC13" s="55"/>
      <c r="AD13" s="55"/>
      <c r="AE13" s="55"/>
      <c r="AF13" s="55"/>
      <c r="AG13" s="55"/>
      <c r="AH13" s="56"/>
      <c r="AI13" s="89"/>
      <c r="AJ13" s="9"/>
    </row>
    <row r="14" spans="1:36" ht="15" customHeight="1" x14ac:dyDescent="0.2">
      <c r="A14" s="9"/>
      <c r="B14" s="58" t="s">
        <v>15</v>
      </c>
      <c r="C14" s="59"/>
      <c r="D14" s="60"/>
      <c r="E14" s="25"/>
      <c r="F14" s="25"/>
      <c r="G14" s="25"/>
      <c r="H14" s="25"/>
      <c r="I14" s="25"/>
      <c r="J14" s="42"/>
      <c r="K14" s="51"/>
      <c r="L14" s="51"/>
      <c r="M14" s="51"/>
      <c r="N14" s="52"/>
      <c r="O14" s="24"/>
      <c r="P14" s="61" t="s">
        <v>61</v>
      </c>
      <c r="Q14" s="62"/>
      <c r="R14" s="63" t="s">
        <v>40</v>
      </c>
      <c r="S14" s="63"/>
      <c r="T14" s="63"/>
      <c r="U14" s="63"/>
      <c r="V14" s="63"/>
      <c r="W14" s="63"/>
      <c r="X14" s="63"/>
      <c r="Y14" s="63"/>
      <c r="Z14" s="64" t="s">
        <v>27</v>
      </c>
      <c r="AA14" s="63"/>
      <c r="AB14" s="65" t="s">
        <v>41</v>
      </c>
      <c r="AC14" s="63"/>
      <c r="AD14" s="63"/>
      <c r="AE14" s="63"/>
      <c r="AF14" s="63"/>
      <c r="AG14" s="63"/>
      <c r="AH14" s="64"/>
      <c r="AI14" s="90"/>
      <c r="AJ14" s="9"/>
    </row>
    <row r="15" spans="1:36" ht="15" customHeight="1" x14ac:dyDescent="0.2">
      <c r="A15" s="9"/>
      <c r="B15" s="66" t="s">
        <v>16</v>
      </c>
      <c r="C15" s="67"/>
      <c r="D15" s="68"/>
      <c r="E15" s="28">
        <v>5</v>
      </c>
      <c r="F15" s="28">
        <v>0</v>
      </c>
      <c r="G15" s="28">
        <v>1</v>
      </c>
      <c r="H15" s="28">
        <v>0</v>
      </c>
      <c r="I15" s="28">
        <v>6</v>
      </c>
      <c r="J15" s="42"/>
      <c r="K15" s="69">
        <v>0.2</v>
      </c>
      <c r="L15" s="69">
        <v>0</v>
      </c>
      <c r="M15" s="69">
        <v>1.2</v>
      </c>
      <c r="N15" s="70">
        <v>0.46200000000000002</v>
      </c>
      <c r="O15" s="24"/>
      <c r="P15" s="61" t="s">
        <v>62</v>
      </c>
      <c r="Q15" s="62"/>
      <c r="R15" s="63" t="s">
        <v>42</v>
      </c>
      <c r="S15" s="63"/>
      <c r="T15" s="63"/>
      <c r="U15" s="63"/>
      <c r="V15" s="63"/>
      <c r="W15" s="63"/>
      <c r="X15" s="63"/>
      <c r="Y15" s="63"/>
      <c r="Z15" s="64" t="s">
        <v>44</v>
      </c>
      <c r="AA15" s="63"/>
      <c r="AB15" s="65" t="s">
        <v>43</v>
      </c>
      <c r="AC15" s="63"/>
      <c r="AD15" s="63"/>
      <c r="AE15" s="63"/>
      <c r="AF15" s="63"/>
      <c r="AG15" s="63"/>
      <c r="AH15" s="64"/>
      <c r="AI15" s="90"/>
    </row>
    <row r="16" spans="1:36" ht="15" customHeight="1" x14ac:dyDescent="0.2">
      <c r="A16" s="9"/>
      <c r="B16" s="71" t="s">
        <v>26</v>
      </c>
      <c r="C16" s="72"/>
      <c r="D16" s="73"/>
      <c r="E16" s="18">
        <v>30</v>
      </c>
      <c r="F16" s="18">
        <v>0</v>
      </c>
      <c r="G16" s="18">
        <v>2</v>
      </c>
      <c r="H16" s="18">
        <v>2</v>
      </c>
      <c r="I16" s="18">
        <v>36</v>
      </c>
      <c r="J16" s="42"/>
      <c r="K16" s="74">
        <v>6.6666666666666666E-2</v>
      </c>
      <c r="L16" s="74">
        <v>6.6666666666666666E-2</v>
      </c>
      <c r="M16" s="74">
        <v>1.2</v>
      </c>
      <c r="N16" s="39">
        <v>0.34300000000000003</v>
      </c>
      <c r="O16" s="24"/>
      <c r="P16" s="75" t="s">
        <v>10</v>
      </c>
      <c r="Q16" s="76"/>
      <c r="R16" s="77"/>
      <c r="S16" s="77"/>
      <c r="T16" s="77"/>
      <c r="U16" s="77"/>
      <c r="V16" s="77"/>
      <c r="W16" s="77"/>
      <c r="X16" s="77"/>
      <c r="Y16" s="77"/>
      <c r="Z16" s="78"/>
      <c r="AA16" s="77"/>
      <c r="AB16" s="91"/>
      <c r="AC16" s="77"/>
      <c r="AD16" s="77"/>
      <c r="AE16" s="77"/>
      <c r="AF16" s="77"/>
      <c r="AG16" s="77"/>
      <c r="AH16" s="78"/>
      <c r="AI16" s="92"/>
    </row>
    <row r="17" spans="1:35" ht="15" customHeight="1" x14ac:dyDescent="0.25">
      <c r="A17" s="9"/>
      <c r="B17" s="44"/>
      <c r="C17" s="44"/>
      <c r="D17" s="44"/>
      <c r="E17" s="44"/>
      <c r="F17" s="44"/>
      <c r="G17" s="44"/>
      <c r="H17" s="44"/>
      <c r="I17" s="44"/>
      <c r="J17" s="42"/>
      <c r="K17" s="44"/>
      <c r="L17" s="44"/>
      <c r="M17" s="44"/>
      <c r="N17" s="43"/>
      <c r="O17" s="24"/>
      <c r="P17" s="42"/>
      <c r="Q17" s="45"/>
      <c r="R17" s="42"/>
      <c r="S17" s="42"/>
      <c r="T17" s="24"/>
      <c r="U17" s="24"/>
      <c r="V17" s="24"/>
      <c r="W17" s="24"/>
      <c r="X17" s="79"/>
      <c r="Y17" s="42"/>
      <c r="Z17" s="42"/>
      <c r="AA17" s="42"/>
      <c r="AB17" s="42"/>
      <c r="AC17" s="24"/>
      <c r="AD17" s="42"/>
      <c r="AE17" s="42"/>
      <c r="AF17" s="42"/>
      <c r="AG17" s="42"/>
      <c r="AH17" s="42"/>
      <c r="AI17" s="42"/>
    </row>
    <row r="18" spans="1:35" ht="15" customHeight="1" x14ac:dyDescent="0.25">
      <c r="A18" s="9"/>
      <c r="B18" s="42" t="s">
        <v>53</v>
      </c>
      <c r="C18" s="42"/>
      <c r="D18" s="42" t="s">
        <v>54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24"/>
      <c r="P18" s="42"/>
      <c r="Q18" s="45"/>
      <c r="R18" s="42"/>
      <c r="S18" s="42"/>
      <c r="T18" s="24"/>
      <c r="U18" s="24"/>
      <c r="V18" s="24"/>
      <c r="W18" s="24"/>
      <c r="X18" s="79"/>
      <c r="Y18" s="42"/>
      <c r="Z18" s="42"/>
      <c r="AA18" s="42"/>
      <c r="AB18" s="42"/>
      <c r="AC18" s="24"/>
      <c r="AD18" s="42"/>
      <c r="AE18" s="42"/>
      <c r="AF18" s="42"/>
      <c r="AG18" s="42"/>
      <c r="AH18" s="42"/>
      <c r="AI18" s="42"/>
    </row>
    <row r="19" spans="1:35" ht="15" customHeight="1" x14ac:dyDescent="0.25">
      <c r="A19" s="9"/>
      <c r="B19" s="42"/>
      <c r="C19" s="42"/>
      <c r="D19" s="42" t="s">
        <v>55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24"/>
      <c r="P19" s="42"/>
      <c r="Q19" s="45"/>
      <c r="R19" s="42"/>
      <c r="S19" s="42"/>
      <c r="T19" s="24"/>
      <c r="U19" s="24"/>
      <c r="V19" s="24"/>
      <c r="W19" s="24"/>
      <c r="X19" s="79"/>
      <c r="Y19" s="42"/>
      <c r="Z19" s="42"/>
      <c r="AA19" s="42"/>
      <c r="AB19" s="42"/>
      <c r="AC19" s="24"/>
      <c r="AD19" s="42"/>
      <c r="AE19" s="42"/>
      <c r="AF19" s="42"/>
      <c r="AG19" s="42"/>
      <c r="AH19" s="42"/>
      <c r="AI19" s="42"/>
    </row>
    <row r="20" spans="1:35" ht="15" customHeight="1" x14ac:dyDescent="0.25">
      <c r="A20" s="9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5"/>
      <c r="O20" s="24"/>
      <c r="P20" s="42"/>
      <c r="Q20" s="45"/>
      <c r="R20" s="42"/>
      <c r="S20" s="42"/>
      <c r="T20" s="24"/>
      <c r="U20" s="24"/>
      <c r="V20" s="24"/>
      <c r="W20" s="24"/>
      <c r="X20" s="79"/>
      <c r="Y20" s="79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ht="15" customHeight="1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42"/>
      <c r="Q21" s="45"/>
      <c r="R21" s="42"/>
      <c r="S21" s="42"/>
      <c r="T21" s="24"/>
      <c r="U21" s="24"/>
      <c r="V21" s="24"/>
      <c r="W21" s="24"/>
      <c r="X21" s="79"/>
      <c r="Y21" s="79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42"/>
      <c r="Q22" s="45"/>
      <c r="R22" s="42"/>
      <c r="S22" s="42"/>
      <c r="T22" s="24"/>
      <c r="U22" s="24"/>
      <c r="V22" s="24"/>
      <c r="W22" s="24"/>
      <c r="X22" s="79"/>
      <c r="Y22" s="79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42"/>
      <c r="Q23" s="45"/>
      <c r="R23" s="42"/>
      <c r="S23" s="42"/>
      <c r="T23" s="24"/>
      <c r="U23" s="24"/>
      <c r="V23" s="24"/>
      <c r="W23" s="24"/>
      <c r="X23" s="79"/>
      <c r="Y23" s="79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42"/>
      <c r="Q24" s="45"/>
      <c r="R24" s="42"/>
      <c r="S24" s="42"/>
      <c r="T24" s="24"/>
      <c r="U24" s="24"/>
      <c r="V24" s="24"/>
      <c r="W24" s="24"/>
      <c r="X24" s="79"/>
      <c r="Y24" s="79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42"/>
      <c r="Q25" s="45"/>
      <c r="R25" s="42"/>
      <c r="S25" s="42"/>
      <c r="T25" s="24"/>
      <c r="U25" s="24"/>
      <c r="V25" s="24"/>
      <c r="W25" s="24"/>
      <c r="X25" s="79"/>
      <c r="Y25" s="7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42"/>
      <c r="Q26" s="45"/>
      <c r="R26" s="42"/>
      <c r="S26" s="42"/>
      <c r="T26" s="24"/>
      <c r="U26" s="24"/>
      <c r="V26" s="24"/>
      <c r="W26" s="24"/>
      <c r="X26" s="79"/>
      <c r="Y26" s="7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42"/>
      <c r="Q27" s="45"/>
      <c r="R27" s="42"/>
      <c r="S27" s="42"/>
      <c r="T27" s="24"/>
      <c r="U27" s="24"/>
      <c r="V27" s="24"/>
      <c r="W27" s="24"/>
      <c r="X27" s="79"/>
      <c r="Y27" s="7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9"/>
      <c r="Y28" s="7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9"/>
      <c r="Y29" s="7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9"/>
      <c r="Y30" s="7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9"/>
      <c r="Y31" s="7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9"/>
      <c r="Y32" s="7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9"/>
      <c r="Y33" s="7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5"/>
      <c r="R62" s="42"/>
      <c r="S62" s="42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42"/>
      <c r="Q63" s="45"/>
      <c r="R63" s="42"/>
      <c r="S63" s="42"/>
      <c r="T63" s="24"/>
      <c r="U63" s="24"/>
      <c r="V63" s="24"/>
      <c r="W63" s="24"/>
      <c r="X63" s="79"/>
      <c r="Y63" s="7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P64" s="42"/>
      <c r="Q64" s="45"/>
      <c r="R64" s="42"/>
      <c r="S64" s="42"/>
      <c r="T64" s="24"/>
      <c r="U64" s="24"/>
      <c r="V64" s="24"/>
      <c r="W64" s="24"/>
      <c r="X64" s="79"/>
      <c r="Y64" s="7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P65" s="42"/>
      <c r="Q65" s="45"/>
      <c r="R65" s="42"/>
      <c r="S65" s="42"/>
      <c r="T65" s="24"/>
      <c r="U65" s="24"/>
      <c r="V65" s="24"/>
      <c r="W65" s="24"/>
      <c r="X65" s="79"/>
      <c r="Y65" s="7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4"/>
      <c r="P66" s="42"/>
      <c r="Q66" s="45"/>
      <c r="R66" s="42"/>
      <c r="S66" s="42"/>
      <c r="T66" s="24"/>
      <c r="U66" s="24"/>
      <c r="V66" s="24"/>
      <c r="W66" s="24"/>
      <c r="X66" s="79"/>
      <c r="Y66" s="7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4"/>
      <c r="P67" s="42"/>
      <c r="Q67" s="45"/>
      <c r="R67" s="42"/>
      <c r="S67" s="42"/>
      <c r="T67" s="24"/>
      <c r="U67" s="24"/>
      <c r="V67" s="24"/>
      <c r="W67" s="24"/>
      <c r="X67" s="79"/>
      <c r="Y67" s="7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4"/>
      <c r="P68" s="42"/>
      <c r="Q68" s="45"/>
      <c r="R68" s="42"/>
      <c r="S68" s="42"/>
      <c r="T68" s="24"/>
      <c r="U68" s="24"/>
      <c r="V68" s="24"/>
      <c r="W68" s="24"/>
      <c r="X68" s="79"/>
      <c r="Y68" s="7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4"/>
      <c r="P69" s="42"/>
      <c r="Q69" s="45"/>
      <c r="R69" s="42"/>
      <c r="S69" s="42"/>
      <c r="T69" s="24"/>
      <c r="U69" s="24"/>
      <c r="V69" s="24"/>
      <c r="W69" s="24"/>
      <c r="X69" s="79"/>
      <c r="Y69" s="7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4"/>
      <c r="P70" s="42"/>
      <c r="Q70" s="45"/>
      <c r="R70" s="42"/>
      <c r="S70" s="42"/>
      <c r="T70" s="24"/>
      <c r="U70" s="24"/>
      <c r="V70" s="24"/>
      <c r="W70" s="24"/>
      <c r="X70" s="79"/>
      <c r="Y70" s="7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4"/>
      <c r="P71" s="42"/>
      <c r="Q71" s="45"/>
      <c r="R71" s="42"/>
      <c r="S71" s="42"/>
      <c r="T71" s="24"/>
      <c r="U71" s="24"/>
      <c r="V71" s="24"/>
      <c r="W71" s="24"/>
      <c r="X71" s="79"/>
      <c r="Y71" s="7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4"/>
      <c r="P72" s="42"/>
      <c r="Q72" s="45"/>
      <c r="R72" s="42"/>
      <c r="S72" s="42"/>
      <c r="T72" s="24"/>
      <c r="U72" s="24"/>
      <c r="V72" s="24"/>
      <c r="W72" s="24"/>
      <c r="X72" s="79"/>
      <c r="Y72" s="7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4"/>
      <c r="P73" s="42"/>
      <c r="Q73" s="45"/>
      <c r="R73" s="42"/>
      <c r="S73" s="42"/>
      <c r="T73" s="24"/>
      <c r="U73" s="24"/>
      <c r="V73" s="24"/>
      <c r="W73" s="24"/>
      <c r="X73" s="79"/>
      <c r="Y73" s="7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4"/>
      <c r="P74" s="42"/>
      <c r="Q74" s="45"/>
      <c r="R74" s="42"/>
      <c r="S74" s="42"/>
      <c r="T74" s="24"/>
      <c r="U74" s="24"/>
      <c r="V74" s="24"/>
      <c r="W74" s="24"/>
      <c r="X74" s="79"/>
      <c r="Y74" s="7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4"/>
      <c r="P75" s="42"/>
      <c r="Q75" s="45"/>
      <c r="R75" s="42"/>
      <c r="S75" s="42"/>
      <c r="T75" s="24"/>
      <c r="U75" s="24"/>
      <c r="V75" s="24"/>
      <c r="W75" s="24"/>
      <c r="X75" s="79"/>
      <c r="Y75" s="7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4"/>
      <c r="P76" s="42"/>
      <c r="Q76" s="45"/>
      <c r="R76" s="42"/>
      <c r="S76" s="42"/>
      <c r="T76" s="24"/>
      <c r="U76" s="24"/>
      <c r="V76" s="24"/>
      <c r="W76" s="24"/>
      <c r="X76" s="79"/>
      <c r="Y76" s="7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4"/>
      <c r="P77" s="42"/>
      <c r="Q77" s="45"/>
      <c r="R77" s="42"/>
      <c r="S77" s="42"/>
      <c r="T77" s="24"/>
      <c r="U77" s="24"/>
      <c r="V77" s="24"/>
      <c r="W77" s="24"/>
      <c r="X77" s="79"/>
      <c r="Y77" s="7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4"/>
      <c r="P78" s="42"/>
      <c r="Q78" s="45"/>
      <c r="R78" s="42"/>
      <c r="S78" s="42"/>
      <c r="T78" s="24"/>
      <c r="U78" s="24"/>
      <c r="V78" s="24"/>
      <c r="W78" s="24"/>
      <c r="X78" s="79"/>
      <c r="Y78" s="7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4"/>
      <c r="P79" s="42"/>
      <c r="Q79" s="45"/>
      <c r="R79" s="42"/>
      <c r="S79" s="42"/>
      <c r="T79" s="24"/>
      <c r="U79" s="24"/>
      <c r="V79" s="24"/>
      <c r="W79" s="24"/>
      <c r="X79" s="79"/>
      <c r="Y79" s="7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4"/>
      <c r="P80" s="42"/>
      <c r="Q80" s="45"/>
      <c r="R80" s="42"/>
      <c r="S80" s="42"/>
      <c r="T80" s="24"/>
      <c r="U80" s="24"/>
      <c r="V80" s="24"/>
      <c r="W80" s="24"/>
      <c r="X80" s="79"/>
      <c r="Y80" s="7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4"/>
      <c r="P81" s="42"/>
      <c r="Q81" s="45"/>
      <c r="R81" s="42"/>
      <c r="S81" s="42"/>
      <c r="T81" s="24"/>
      <c r="U81" s="24"/>
      <c r="V81" s="24"/>
      <c r="W81" s="24"/>
      <c r="X81" s="79"/>
      <c r="Y81" s="7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4"/>
      <c r="P82" s="42"/>
      <c r="Q82" s="45"/>
      <c r="R82" s="42"/>
      <c r="S82" s="42"/>
      <c r="T82" s="24"/>
      <c r="U82" s="24"/>
      <c r="V82" s="24"/>
      <c r="W82" s="24"/>
      <c r="X82" s="79"/>
      <c r="Y82" s="7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4"/>
      <c r="P83" s="42"/>
      <c r="Q83" s="45"/>
      <c r="R83" s="42"/>
      <c r="S83" s="42"/>
      <c r="T83" s="24"/>
      <c r="U83" s="24"/>
      <c r="V83" s="24"/>
      <c r="W83" s="24"/>
      <c r="X83" s="79"/>
      <c r="Y83" s="7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4"/>
      <c r="P84" s="42"/>
      <c r="Q84" s="45"/>
      <c r="R84" s="42"/>
      <c r="S84" s="42"/>
      <c r="T84" s="24"/>
      <c r="U84" s="24"/>
      <c r="V84" s="24"/>
      <c r="W84" s="24"/>
      <c r="X84" s="79"/>
      <c r="Y84" s="7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4"/>
      <c r="P85" s="42"/>
      <c r="Q85" s="45"/>
      <c r="R85" s="42"/>
      <c r="S85" s="42"/>
      <c r="T85" s="24"/>
      <c r="U85" s="24"/>
      <c r="V85" s="24"/>
      <c r="W85" s="24"/>
      <c r="X85" s="79"/>
      <c r="Y85" s="7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42"/>
      <c r="Q86" s="45"/>
      <c r="R86" s="42"/>
      <c r="S86" s="42"/>
      <c r="T86" s="24"/>
      <c r="U86" s="24"/>
      <c r="V86" s="24"/>
      <c r="W86" s="24"/>
      <c r="X86" s="79"/>
      <c r="Y86" s="7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42"/>
      <c r="Q87" s="45"/>
      <c r="R87" s="42"/>
      <c r="S87" s="42"/>
      <c r="T87" s="24"/>
      <c r="U87" s="24"/>
      <c r="V87" s="24"/>
      <c r="W87" s="24"/>
      <c r="X87" s="79"/>
      <c r="Y87" s="7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42"/>
      <c r="Q88" s="45"/>
      <c r="R88" s="42"/>
      <c r="S88" s="42"/>
      <c r="T88" s="24"/>
      <c r="U88" s="24"/>
      <c r="V88" s="24"/>
      <c r="W88" s="24"/>
      <c r="X88" s="79"/>
      <c r="Y88" s="7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42"/>
      <c r="Q89" s="45"/>
      <c r="R89" s="42"/>
      <c r="S89" s="42"/>
      <c r="T89" s="24"/>
      <c r="U89" s="24"/>
      <c r="V89" s="24"/>
      <c r="W89" s="24"/>
      <c r="X89" s="79"/>
      <c r="Y89" s="7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42"/>
      <c r="Q90" s="45"/>
      <c r="R90" s="42"/>
      <c r="S90" s="42"/>
      <c r="T90" s="24"/>
      <c r="U90" s="24"/>
      <c r="V90" s="24"/>
      <c r="W90" s="24"/>
      <c r="X90" s="79"/>
      <c r="Y90" s="7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42"/>
      <c r="Q91" s="45"/>
      <c r="R91" s="42"/>
      <c r="S91" s="42"/>
      <c r="T91" s="24"/>
      <c r="U91" s="24"/>
      <c r="V91" s="24"/>
      <c r="W91" s="24"/>
      <c r="X91" s="79"/>
      <c r="Y91" s="7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42"/>
      <c r="Q92" s="45"/>
      <c r="R92" s="42"/>
      <c r="S92" s="42"/>
      <c r="T92" s="24"/>
      <c r="U92" s="24"/>
      <c r="V92" s="24"/>
      <c r="W92" s="24"/>
      <c r="X92" s="79"/>
      <c r="Y92" s="7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42"/>
      <c r="Q93" s="45"/>
      <c r="R93" s="42"/>
      <c r="S93" s="42"/>
      <c r="T93" s="24"/>
      <c r="U93" s="24"/>
      <c r="V93" s="24"/>
      <c r="W93" s="24"/>
      <c r="X93" s="79"/>
      <c r="Y93" s="7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42"/>
      <c r="Q94" s="45"/>
      <c r="R94" s="42"/>
      <c r="S94" s="42"/>
      <c r="T94" s="24"/>
      <c r="U94" s="24"/>
      <c r="V94" s="24"/>
      <c r="W94" s="24"/>
      <c r="X94" s="79"/>
      <c r="Y94" s="7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42"/>
      <c r="Q95" s="45"/>
      <c r="R95" s="42"/>
      <c r="S95" s="42"/>
      <c r="T95" s="24"/>
      <c r="U95" s="24"/>
      <c r="V95" s="24"/>
      <c r="W95" s="24"/>
      <c r="X95" s="79"/>
      <c r="Y95" s="7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42"/>
      <c r="Q96" s="45"/>
      <c r="R96" s="42"/>
      <c r="S96" s="42"/>
      <c r="T96" s="24"/>
      <c r="U96" s="24"/>
      <c r="V96" s="24"/>
      <c r="W96" s="24"/>
      <c r="X96" s="79"/>
      <c r="Y96" s="7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42"/>
      <c r="Q97" s="45"/>
      <c r="R97" s="42"/>
      <c r="S97" s="42"/>
      <c r="T97" s="24"/>
      <c r="U97" s="24"/>
      <c r="V97" s="24"/>
      <c r="W97" s="24"/>
      <c r="X97" s="79"/>
      <c r="Y97" s="7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42"/>
      <c r="Q98" s="45"/>
      <c r="R98" s="42"/>
      <c r="S98" s="42"/>
      <c r="T98" s="24"/>
      <c r="U98" s="24"/>
      <c r="V98" s="24"/>
      <c r="W98" s="24"/>
      <c r="X98" s="79"/>
      <c r="Y98" s="7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42"/>
      <c r="Q99" s="45"/>
      <c r="R99" s="42"/>
      <c r="S99" s="42"/>
      <c r="T99" s="24"/>
      <c r="U99" s="24"/>
      <c r="V99" s="24"/>
      <c r="W99" s="24"/>
      <c r="X99" s="79"/>
      <c r="Y99" s="7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42"/>
      <c r="Q100" s="45"/>
      <c r="R100" s="42"/>
      <c r="S100" s="42"/>
      <c r="T100" s="24"/>
      <c r="U100" s="24"/>
      <c r="V100" s="24"/>
      <c r="W100" s="24"/>
      <c r="X100" s="79"/>
      <c r="Y100" s="7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42"/>
      <c r="Q101" s="45"/>
      <c r="R101" s="42"/>
      <c r="S101" s="42"/>
      <c r="T101" s="24"/>
      <c r="U101" s="24"/>
      <c r="V101" s="24"/>
      <c r="W101" s="24"/>
      <c r="X101" s="79"/>
      <c r="Y101" s="7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42"/>
      <c r="Q102" s="45"/>
      <c r="R102" s="42"/>
      <c r="S102" s="42"/>
      <c r="T102" s="24"/>
      <c r="U102" s="24"/>
      <c r="V102" s="24"/>
      <c r="W102" s="24"/>
      <c r="X102" s="79"/>
      <c r="Y102" s="7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42"/>
      <c r="Q103" s="45"/>
      <c r="R103" s="42"/>
      <c r="S103" s="42"/>
      <c r="T103" s="24"/>
      <c r="U103" s="24"/>
      <c r="V103" s="24"/>
      <c r="W103" s="24"/>
      <c r="X103" s="79"/>
      <c r="Y103" s="7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42"/>
      <c r="Q104" s="45"/>
      <c r="R104" s="42"/>
      <c r="S104" s="42"/>
      <c r="T104" s="24"/>
      <c r="U104" s="24"/>
      <c r="V104" s="24"/>
      <c r="W104" s="24"/>
      <c r="X104" s="79"/>
      <c r="Y104" s="7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42"/>
      <c r="Q105" s="45"/>
      <c r="R105" s="42"/>
      <c r="S105" s="42"/>
      <c r="T105" s="24"/>
      <c r="U105" s="24"/>
      <c r="V105" s="24"/>
      <c r="W105" s="24"/>
      <c r="X105" s="79"/>
      <c r="Y105" s="7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42"/>
      <c r="Q106" s="45"/>
      <c r="R106" s="42"/>
      <c r="S106" s="42"/>
      <c r="T106" s="24"/>
      <c r="U106" s="24"/>
      <c r="V106" s="24"/>
      <c r="W106" s="24"/>
      <c r="X106" s="79"/>
      <c r="Y106" s="7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42"/>
      <c r="Q107" s="45"/>
      <c r="R107" s="42"/>
      <c r="S107" s="42"/>
      <c r="T107" s="24"/>
      <c r="U107" s="24"/>
      <c r="V107" s="24"/>
      <c r="W107" s="24"/>
      <c r="X107" s="79"/>
      <c r="Y107" s="7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42"/>
      <c r="Q108" s="45"/>
      <c r="R108" s="42"/>
      <c r="S108" s="42"/>
      <c r="T108" s="24"/>
      <c r="U108" s="24"/>
      <c r="V108" s="24"/>
      <c r="W108" s="24"/>
      <c r="X108" s="79"/>
      <c r="Y108" s="7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42"/>
      <c r="Q109" s="45"/>
      <c r="R109" s="42"/>
      <c r="S109" s="42"/>
      <c r="T109" s="24"/>
      <c r="U109" s="24"/>
      <c r="V109" s="24"/>
      <c r="W109" s="24"/>
      <c r="X109" s="79"/>
      <c r="Y109" s="7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42"/>
      <c r="Q110" s="45"/>
      <c r="R110" s="42"/>
      <c r="S110" s="42"/>
      <c r="T110" s="24"/>
      <c r="U110" s="24"/>
      <c r="V110" s="24"/>
      <c r="W110" s="24"/>
      <c r="X110" s="79"/>
      <c r="Y110" s="7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42"/>
      <c r="Q111" s="45"/>
      <c r="R111" s="42"/>
      <c r="S111" s="42"/>
      <c r="T111" s="24"/>
      <c r="U111" s="24"/>
      <c r="V111" s="24"/>
      <c r="W111" s="24"/>
      <c r="X111" s="79"/>
      <c r="Y111" s="7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42"/>
      <c r="Q112" s="45"/>
      <c r="R112" s="42"/>
      <c r="S112" s="42"/>
      <c r="T112" s="24"/>
      <c r="U112" s="24"/>
      <c r="V112" s="24"/>
      <c r="W112" s="24"/>
      <c r="X112" s="79"/>
      <c r="Y112" s="7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42"/>
      <c r="Q113" s="45"/>
      <c r="R113" s="42"/>
      <c r="S113" s="42"/>
      <c r="T113" s="24"/>
      <c r="U113" s="24"/>
      <c r="V113" s="24"/>
      <c r="W113" s="24"/>
      <c r="X113" s="79"/>
      <c r="Y113" s="7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42"/>
      <c r="Q114" s="45"/>
      <c r="R114" s="42"/>
      <c r="S114" s="42"/>
      <c r="T114" s="24"/>
      <c r="U114" s="24"/>
      <c r="V114" s="24"/>
      <c r="W114" s="24"/>
      <c r="X114" s="79"/>
      <c r="Y114" s="7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42"/>
      <c r="Q115" s="45"/>
      <c r="R115" s="42"/>
      <c r="S115" s="42"/>
      <c r="T115" s="24"/>
      <c r="U115" s="24"/>
      <c r="V115" s="24"/>
      <c r="W115" s="24"/>
      <c r="X115" s="79"/>
      <c r="Y115" s="7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42"/>
      <c r="Q116" s="45"/>
      <c r="R116" s="42"/>
      <c r="S116" s="42"/>
      <c r="T116" s="24"/>
      <c r="U116" s="24"/>
      <c r="V116" s="24"/>
      <c r="W116" s="24"/>
      <c r="X116" s="79"/>
      <c r="Y116" s="7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42"/>
      <c r="Q117" s="45"/>
      <c r="R117" s="42"/>
      <c r="S117" s="42"/>
      <c r="T117" s="24"/>
      <c r="U117" s="24"/>
      <c r="V117" s="24"/>
      <c r="W117" s="24"/>
      <c r="X117" s="79"/>
      <c r="Y117" s="7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42"/>
      <c r="Q118" s="45"/>
      <c r="R118" s="42"/>
      <c r="S118" s="42"/>
      <c r="T118" s="24"/>
      <c r="U118" s="24"/>
      <c r="V118" s="24"/>
      <c r="W118" s="24"/>
      <c r="X118" s="79"/>
      <c r="Y118" s="7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42"/>
      <c r="Q119" s="45"/>
      <c r="R119" s="42"/>
      <c r="S119" s="42"/>
      <c r="T119" s="24"/>
      <c r="U119" s="24"/>
      <c r="V119" s="24"/>
      <c r="W119" s="24"/>
      <c r="X119" s="79"/>
      <c r="Y119" s="7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42"/>
      <c r="Q120" s="45"/>
      <c r="R120" s="42"/>
      <c r="S120" s="42"/>
      <c r="T120" s="24"/>
      <c r="U120" s="24"/>
      <c r="V120" s="24"/>
      <c r="W120" s="24"/>
      <c r="X120" s="79"/>
      <c r="Y120" s="7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42"/>
      <c r="Q121" s="45"/>
      <c r="R121" s="42"/>
      <c r="S121" s="42"/>
      <c r="T121" s="24"/>
      <c r="U121" s="24"/>
      <c r="V121" s="24"/>
      <c r="W121" s="24"/>
      <c r="X121" s="79"/>
      <c r="Y121" s="7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42"/>
      <c r="Q122" s="45"/>
      <c r="R122" s="42"/>
      <c r="S122" s="42"/>
      <c r="T122" s="24"/>
      <c r="U122" s="24"/>
      <c r="V122" s="24"/>
      <c r="W122" s="24"/>
      <c r="X122" s="79"/>
      <c r="Y122" s="7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42"/>
      <c r="Q123" s="45"/>
      <c r="R123" s="42"/>
      <c r="S123" s="42"/>
      <c r="T123" s="24"/>
      <c r="U123" s="24"/>
      <c r="V123" s="24"/>
      <c r="W123" s="24"/>
      <c r="X123" s="79"/>
      <c r="Y123" s="7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42"/>
      <c r="Q124" s="45"/>
      <c r="R124" s="42"/>
      <c r="S124" s="42"/>
      <c r="T124" s="24"/>
      <c r="U124" s="24"/>
      <c r="V124" s="24"/>
      <c r="W124" s="24"/>
      <c r="X124" s="79"/>
      <c r="Y124" s="7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42"/>
      <c r="Q125" s="45"/>
      <c r="R125" s="42"/>
      <c r="S125" s="42"/>
      <c r="T125" s="24"/>
      <c r="U125" s="24"/>
      <c r="V125" s="24"/>
      <c r="W125" s="24"/>
      <c r="X125" s="79"/>
      <c r="Y125" s="7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42"/>
      <c r="Q126" s="45"/>
      <c r="R126" s="42"/>
      <c r="S126" s="42"/>
      <c r="T126" s="24"/>
      <c r="U126" s="24"/>
      <c r="V126" s="24"/>
      <c r="W126" s="24"/>
      <c r="X126" s="79"/>
      <c r="Y126" s="7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42"/>
      <c r="Q127" s="45"/>
      <c r="R127" s="42"/>
      <c r="S127" s="42"/>
      <c r="T127" s="24"/>
      <c r="U127" s="24"/>
      <c r="V127" s="24"/>
      <c r="W127" s="24"/>
      <c r="X127" s="79"/>
      <c r="Y127" s="7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42"/>
      <c r="Q128" s="45"/>
      <c r="R128" s="42"/>
      <c r="S128" s="42"/>
      <c r="T128" s="24"/>
      <c r="U128" s="24"/>
      <c r="V128" s="24"/>
      <c r="W128" s="24"/>
      <c r="X128" s="79"/>
      <c r="Y128" s="7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42"/>
      <c r="Q129" s="45"/>
      <c r="R129" s="42"/>
      <c r="S129" s="42"/>
      <c r="T129" s="24"/>
      <c r="U129" s="24"/>
      <c r="V129" s="24"/>
      <c r="W129" s="24"/>
      <c r="X129" s="79"/>
      <c r="Y129" s="7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42"/>
      <c r="Q130" s="45"/>
      <c r="R130" s="42"/>
      <c r="S130" s="42"/>
      <c r="T130" s="24"/>
      <c r="U130" s="24"/>
      <c r="V130" s="24"/>
      <c r="W130" s="24"/>
      <c r="X130" s="79"/>
      <c r="Y130" s="7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42"/>
      <c r="Q131" s="45"/>
      <c r="R131" s="42"/>
      <c r="S131" s="42"/>
      <c r="T131" s="24"/>
      <c r="U131" s="24"/>
      <c r="V131" s="24"/>
      <c r="W131" s="24"/>
      <c r="X131" s="79"/>
      <c r="Y131" s="7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42"/>
      <c r="Q132" s="45"/>
      <c r="R132" s="42"/>
      <c r="S132" s="42"/>
      <c r="T132" s="24"/>
      <c r="U132" s="24"/>
      <c r="V132" s="24"/>
      <c r="W132" s="24"/>
      <c r="X132" s="79"/>
      <c r="Y132" s="7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42"/>
      <c r="Q133" s="45"/>
      <c r="R133" s="42"/>
      <c r="S133" s="42"/>
      <c r="T133" s="24"/>
      <c r="U133" s="24"/>
      <c r="V133" s="24"/>
      <c r="W133" s="24"/>
      <c r="X133" s="79"/>
      <c r="Y133" s="7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42"/>
      <c r="Q134" s="45"/>
      <c r="R134" s="42"/>
      <c r="S134" s="42"/>
      <c r="T134" s="24"/>
      <c r="U134" s="24"/>
      <c r="V134" s="24"/>
      <c r="W134" s="24"/>
      <c r="X134" s="79"/>
      <c r="Y134" s="7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42"/>
      <c r="Q135" s="45"/>
      <c r="R135" s="42"/>
      <c r="S135" s="42"/>
      <c r="T135" s="24"/>
      <c r="U135" s="24"/>
      <c r="V135" s="24"/>
      <c r="W135" s="24"/>
      <c r="X135" s="79"/>
      <c r="Y135" s="7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42"/>
      <c r="Q136" s="45"/>
      <c r="R136" s="42"/>
      <c r="S136" s="42"/>
      <c r="T136" s="24"/>
      <c r="U136" s="24"/>
      <c r="V136" s="24"/>
      <c r="W136" s="24"/>
      <c r="X136" s="79"/>
      <c r="Y136" s="7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42"/>
      <c r="Q137" s="45"/>
      <c r="R137" s="42"/>
      <c r="S137" s="42"/>
      <c r="T137" s="24"/>
      <c r="U137" s="24"/>
      <c r="V137" s="24"/>
      <c r="W137" s="24"/>
      <c r="X137" s="79"/>
      <c r="Y137" s="7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42"/>
      <c r="Q138" s="45"/>
      <c r="R138" s="42"/>
      <c r="S138" s="42"/>
      <c r="T138" s="24"/>
      <c r="U138" s="24"/>
      <c r="V138" s="24"/>
      <c r="W138" s="24"/>
      <c r="X138" s="79"/>
      <c r="Y138" s="7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42"/>
      <c r="Q139" s="45"/>
      <c r="R139" s="42"/>
      <c r="S139" s="42"/>
      <c r="T139" s="24"/>
      <c r="U139" s="24"/>
      <c r="V139" s="24"/>
      <c r="W139" s="24"/>
      <c r="X139" s="79"/>
      <c r="Y139" s="7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42"/>
      <c r="Q140" s="45"/>
      <c r="R140" s="42"/>
      <c r="S140" s="42"/>
      <c r="T140" s="24"/>
      <c r="U140" s="24"/>
      <c r="V140" s="24"/>
      <c r="W140" s="24"/>
      <c r="X140" s="79"/>
      <c r="Y140" s="7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42"/>
      <c r="Q141" s="45"/>
      <c r="R141" s="42"/>
      <c r="S141" s="42"/>
      <c r="T141" s="24"/>
      <c r="U141" s="24"/>
      <c r="V141" s="24"/>
      <c r="W141" s="24"/>
      <c r="X141" s="79"/>
      <c r="Y141" s="7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35</v>
      </c>
      <c r="C1" s="3"/>
      <c r="D1" s="4"/>
      <c r="E1" s="5" t="s">
        <v>56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2" t="s">
        <v>57</v>
      </c>
      <c r="C2" s="83"/>
      <c r="D2" s="84"/>
      <c r="E2" s="13" t="s">
        <v>13</v>
      </c>
      <c r="F2" s="14"/>
      <c r="G2" s="14"/>
      <c r="H2" s="14"/>
      <c r="I2" s="20"/>
      <c r="J2" s="15"/>
      <c r="K2" s="87"/>
      <c r="L2" s="22" t="s">
        <v>63</v>
      </c>
      <c r="M2" s="14"/>
      <c r="N2" s="14"/>
      <c r="O2" s="21"/>
      <c r="P2" s="19"/>
      <c r="Q2" s="22" t="s">
        <v>64</v>
      </c>
      <c r="R2" s="14"/>
      <c r="S2" s="14"/>
      <c r="T2" s="14"/>
      <c r="U2" s="20"/>
      <c r="V2" s="21"/>
      <c r="W2" s="19"/>
      <c r="X2" s="95" t="s">
        <v>65</v>
      </c>
      <c r="Y2" s="96"/>
      <c r="Z2" s="97"/>
      <c r="AA2" s="13" t="s">
        <v>13</v>
      </c>
      <c r="AB2" s="14"/>
      <c r="AC2" s="14"/>
      <c r="AD2" s="14"/>
      <c r="AE2" s="20"/>
      <c r="AF2" s="15"/>
      <c r="AG2" s="87"/>
      <c r="AH2" s="22" t="s">
        <v>66</v>
      </c>
      <c r="AI2" s="14"/>
      <c r="AJ2" s="14"/>
      <c r="AK2" s="21"/>
      <c r="AL2" s="19"/>
      <c r="AM2" s="22" t="s">
        <v>64</v>
      </c>
      <c r="AN2" s="14"/>
      <c r="AO2" s="14"/>
      <c r="AP2" s="14"/>
      <c r="AQ2" s="20"/>
      <c r="AR2" s="21"/>
      <c r="AS2" s="98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8"/>
      <c r="L3" s="18" t="s">
        <v>5</v>
      </c>
      <c r="M3" s="18" t="s">
        <v>6</v>
      </c>
      <c r="N3" s="18" t="s">
        <v>67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8"/>
      <c r="AH3" s="18" t="s">
        <v>5</v>
      </c>
      <c r="AI3" s="18" t="s">
        <v>6</v>
      </c>
      <c r="AJ3" s="18" t="s">
        <v>67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8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>
        <v>2006</v>
      </c>
      <c r="C4" s="40" t="s">
        <v>48</v>
      </c>
      <c r="D4" s="2" t="s">
        <v>37</v>
      </c>
      <c r="E4" s="25">
        <v>5</v>
      </c>
      <c r="F4" s="25">
        <v>1</v>
      </c>
      <c r="G4" s="25">
        <v>4</v>
      </c>
      <c r="H4" s="49">
        <v>2</v>
      </c>
      <c r="I4" s="25">
        <v>12</v>
      </c>
      <c r="J4" s="26">
        <v>0.41379310344827586</v>
      </c>
      <c r="K4" s="27">
        <v>29</v>
      </c>
      <c r="L4" s="99"/>
      <c r="M4" s="18"/>
      <c r="N4" s="18"/>
      <c r="O4" s="18"/>
      <c r="P4" s="24"/>
      <c r="Q4" s="25"/>
      <c r="R4" s="25"/>
      <c r="S4" s="49"/>
      <c r="T4" s="25"/>
      <c r="U4" s="25"/>
      <c r="V4" s="100"/>
      <c r="W4" s="27"/>
      <c r="X4" s="25">
        <v>2006</v>
      </c>
      <c r="Y4" s="25" t="s">
        <v>51</v>
      </c>
      <c r="Z4" s="2" t="s">
        <v>47</v>
      </c>
      <c r="AA4" s="25">
        <v>3</v>
      </c>
      <c r="AB4" s="25">
        <v>0</v>
      </c>
      <c r="AC4" s="25">
        <v>1</v>
      </c>
      <c r="AD4" s="25">
        <v>1</v>
      </c>
      <c r="AE4" s="25">
        <v>11</v>
      </c>
      <c r="AF4" s="52">
        <v>0.64700000000000002</v>
      </c>
      <c r="AG4" s="122">
        <v>17</v>
      </c>
      <c r="AH4" s="18"/>
      <c r="AI4" s="18"/>
      <c r="AJ4" s="18"/>
      <c r="AK4" s="18"/>
      <c r="AL4" s="24"/>
      <c r="AM4" s="25">
        <v>2</v>
      </c>
      <c r="AN4" s="25">
        <v>0</v>
      </c>
      <c r="AO4" s="25">
        <v>0</v>
      </c>
      <c r="AP4" s="25">
        <v>0</v>
      </c>
      <c r="AQ4" s="25">
        <v>5</v>
      </c>
      <c r="AR4" s="101">
        <v>0.35709999999999997</v>
      </c>
      <c r="AS4" s="123">
        <v>14</v>
      </c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>
        <v>2007</v>
      </c>
      <c r="C5" s="40" t="s">
        <v>52</v>
      </c>
      <c r="D5" s="2" t="s">
        <v>49</v>
      </c>
      <c r="E5" s="25">
        <v>8</v>
      </c>
      <c r="F5" s="25">
        <v>0</v>
      </c>
      <c r="G5" s="25">
        <v>2</v>
      </c>
      <c r="H5" s="49">
        <v>1</v>
      </c>
      <c r="I5" s="25">
        <v>19</v>
      </c>
      <c r="J5" s="26">
        <v>0.5</v>
      </c>
      <c r="K5" s="27">
        <v>38</v>
      </c>
      <c r="L5" s="99"/>
      <c r="M5" s="18"/>
      <c r="N5" s="18"/>
      <c r="O5" s="18"/>
      <c r="P5" s="24"/>
      <c r="Q5" s="25"/>
      <c r="R5" s="25"/>
      <c r="S5" s="49"/>
      <c r="T5" s="25"/>
      <c r="U5" s="25"/>
      <c r="V5" s="100"/>
      <c r="W5" s="27"/>
      <c r="X5" s="25">
        <v>2007</v>
      </c>
      <c r="Y5" s="25" t="s">
        <v>50</v>
      </c>
      <c r="Z5" s="2" t="s">
        <v>47</v>
      </c>
      <c r="AA5" s="25">
        <v>7</v>
      </c>
      <c r="AB5" s="25">
        <v>0</v>
      </c>
      <c r="AC5" s="25">
        <v>8</v>
      </c>
      <c r="AD5" s="25">
        <v>11</v>
      </c>
      <c r="AE5" s="25">
        <v>35</v>
      </c>
      <c r="AF5" s="52">
        <v>0.71419999999999995</v>
      </c>
      <c r="AG5" s="122">
        <v>49</v>
      </c>
      <c r="AH5" s="18"/>
      <c r="AI5" s="18"/>
      <c r="AJ5" s="18"/>
      <c r="AK5" s="18"/>
      <c r="AL5" s="24"/>
      <c r="AM5" s="25">
        <v>2</v>
      </c>
      <c r="AN5" s="25">
        <v>0</v>
      </c>
      <c r="AO5" s="25">
        <v>0</v>
      </c>
      <c r="AP5" s="25">
        <v>0</v>
      </c>
      <c r="AQ5" s="25">
        <v>0</v>
      </c>
      <c r="AR5" s="101">
        <v>0</v>
      </c>
      <c r="AS5" s="123">
        <v>6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ht="14.25" x14ac:dyDescent="0.2">
      <c r="A6" s="42"/>
      <c r="B6" s="102" t="s">
        <v>68</v>
      </c>
      <c r="C6" s="103"/>
      <c r="D6" s="104"/>
      <c r="E6" s="105">
        <f>SUM(E4:E5)</f>
        <v>13</v>
      </c>
      <c r="F6" s="105">
        <f>SUM(F4:F5)</f>
        <v>1</v>
      </c>
      <c r="G6" s="105">
        <f>SUM(G4:G5)</f>
        <v>6</v>
      </c>
      <c r="H6" s="105">
        <f>SUM(H4:H5)</f>
        <v>3</v>
      </c>
      <c r="I6" s="105">
        <f>SUM(I4:I5)</f>
        <v>31</v>
      </c>
      <c r="J6" s="106">
        <v>0</v>
      </c>
      <c r="K6" s="87">
        <f>SUM(K4:K5)</f>
        <v>67</v>
      </c>
      <c r="L6" s="22"/>
      <c r="M6" s="20"/>
      <c r="N6" s="107"/>
      <c r="O6" s="108"/>
      <c r="P6" s="24"/>
      <c r="Q6" s="105">
        <f>SUM(Q4:Q5)</f>
        <v>0</v>
      </c>
      <c r="R6" s="105">
        <f>SUM(R4:R5)</f>
        <v>0</v>
      </c>
      <c r="S6" s="105">
        <f>SUM(S4:S5)</f>
        <v>0</v>
      </c>
      <c r="T6" s="105">
        <f>SUM(T4:T5)</f>
        <v>0</v>
      </c>
      <c r="U6" s="105">
        <f>SUM(U4:U5)</f>
        <v>0</v>
      </c>
      <c r="V6" s="39">
        <v>0</v>
      </c>
      <c r="W6" s="87">
        <f>SUM(W4:W5)</f>
        <v>0</v>
      </c>
      <c r="X6" s="16" t="s">
        <v>68</v>
      </c>
      <c r="Y6" s="17"/>
      <c r="Z6" s="15"/>
      <c r="AA6" s="105">
        <f>SUM(AA4:AA5)</f>
        <v>10</v>
      </c>
      <c r="AB6" s="105">
        <f>SUM(AB4:AB5)</f>
        <v>0</v>
      </c>
      <c r="AC6" s="105">
        <f>SUM(AC4:AC5)</f>
        <v>9</v>
      </c>
      <c r="AD6" s="105">
        <f>SUM(AD4:AD5)</f>
        <v>12</v>
      </c>
      <c r="AE6" s="105">
        <f>SUM(AE4:AE5)</f>
        <v>46</v>
      </c>
      <c r="AF6" s="106">
        <f>PRODUCT(AE6/AG6)</f>
        <v>0.69696969696969702</v>
      </c>
      <c r="AG6" s="87">
        <f>SUM(AG4:AG5)</f>
        <v>66</v>
      </c>
      <c r="AH6" s="22"/>
      <c r="AI6" s="20"/>
      <c r="AJ6" s="107"/>
      <c r="AK6" s="108"/>
      <c r="AL6" s="24"/>
      <c r="AM6" s="105">
        <f>SUM(AM4:AM5)</f>
        <v>4</v>
      </c>
      <c r="AN6" s="105">
        <f>SUM(AN4:AN5)</f>
        <v>0</v>
      </c>
      <c r="AO6" s="105">
        <f>SUM(AO4:AO5)</f>
        <v>0</v>
      </c>
      <c r="AP6" s="105">
        <f>SUM(AP4:AP5)</f>
        <v>0</v>
      </c>
      <c r="AQ6" s="105">
        <f>SUM(AQ4:AQ5)</f>
        <v>5</v>
      </c>
      <c r="AR6" s="106">
        <f>PRODUCT(AQ6/AS6)</f>
        <v>0.25</v>
      </c>
      <c r="AS6" s="98">
        <f>SUM(AS4:AS5)</f>
        <v>20</v>
      </c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42"/>
      <c r="C7" s="42"/>
      <c r="D7" s="42"/>
      <c r="E7" s="42"/>
      <c r="F7" s="42"/>
      <c r="G7" s="42"/>
      <c r="H7" s="42"/>
      <c r="I7" s="42"/>
      <c r="J7" s="43"/>
      <c r="K7" s="27"/>
      <c r="L7" s="24"/>
      <c r="M7" s="24"/>
      <c r="N7" s="24"/>
      <c r="O7" s="24"/>
      <c r="P7" s="42"/>
      <c r="Q7" s="42"/>
      <c r="R7" s="45"/>
      <c r="S7" s="42"/>
      <c r="T7" s="42"/>
      <c r="U7" s="24"/>
      <c r="V7" s="24"/>
      <c r="W7" s="27"/>
      <c r="X7" s="42"/>
      <c r="Y7" s="42"/>
      <c r="Z7" s="42"/>
      <c r="AA7" s="42"/>
      <c r="AB7" s="42"/>
      <c r="AC7" s="42"/>
      <c r="AD7" s="42"/>
      <c r="AE7" s="42"/>
      <c r="AF7" s="43"/>
      <c r="AG7" s="27"/>
      <c r="AH7" s="24"/>
      <c r="AI7" s="24"/>
      <c r="AJ7" s="24"/>
      <c r="AK7" s="24"/>
      <c r="AL7" s="42"/>
      <c r="AM7" s="42"/>
      <c r="AN7" s="45"/>
      <c r="AO7" s="42"/>
      <c r="AP7" s="42"/>
      <c r="AQ7" s="24"/>
      <c r="AR7" s="24"/>
      <c r="AS7" s="27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109" t="s">
        <v>69</v>
      </c>
      <c r="C8" s="110"/>
      <c r="D8" s="111"/>
      <c r="E8" s="15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18" t="s">
        <v>22</v>
      </c>
      <c r="K8" s="24"/>
      <c r="L8" s="18" t="s">
        <v>28</v>
      </c>
      <c r="M8" s="18" t="s">
        <v>29</v>
      </c>
      <c r="N8" s="18" t="s">
        <v>70</v>
      </c>
      <c r="O8" s="18" t="s">
        <v>71</v>
      </c>
      <c r="Q8" s="45"/>
      <c r="R8" s="45" t="s">
        <v>53</v>
      </c>
      <c r="S8" s="45"/>
      <c r="T8" s="42" t="s">
        <v>54</v>
      </c>
      <c r="U8" s="24"/>
      <c r="V8" s="27"/>
      <c r="W8" s="27"/>
      <c r="X8" s="112"/>
      <c r="Y8" s="112"/>
      <c r="Z8" s="112"/>
      <c r="AA8" s="112"/>
      <c r="AB8" s="112"/>
      <c r="AC8" s="45"/>
      <c r="AD8" s="45"/>
      <c r="AE8" s="45"/>
      <c r="AF8" s="42"/>
      <c r="AG8" s="42"/>
      <c r="AH8" s="42"/>
      <c r="AI8" s="42"/>
      <c r="AJ8" s="42"/>
      <c r="AK8" s="42"/>
      <c r="AM8" s="27"/>
      <c r="AN8" s="112"/>
      <c r="AO8" s="112"/>
      <c r="AP8" s="112"/>
      <c r="AQ8" s="112"/>
      <c r="AR8" s="112"/>
      <c r="AS8" s="11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47" t="s">
        <v>12</v>
      </c>
      <c r="C9" s="12"/>
      <c r="D9" s="50"/>
      <c r="E9" s="113">
        <v>30</v>
      </c>
      <c r="F9" s="113">
        <v>0</v>
      </c>
      <c r="G9" s="113">
        <v>2</v>
      </c>
      <c r="H9" s="113">
        <v>2</v>
      </c>
      <c r="I9" s="113">
        <v>36</v>
      </c>
      <c r="J9" s="114">
        <v>0.34300000000000003</v>
      </c>
      <c r="K9" s="42">
        <f>PRODUCT(I9/J9)</f>
        <v>104.95626822157433</v>
      </c>
      <c r="L9" s="115">
        <f>PRODUCT((F9+G9)/E9)</f>
        <v>6.6666666666666666E-2</v>
      </c>
      <c r="M9" s="115">
        <f>PRODUCT(H9/E9)</f>
        <v>6.6666666666666666E-2</v>
      </c>
      <c r="N9" s="115">
        <f>PRODUCT((F9+G9+H9)/E9)</f>
        <v>0.13333333333333333</v>
      </c>
      <c r="O9" s="115">
        <f>PRODUCT(I9/E9)</f>
        <v>1.2</v>
      </c>
      <c r="Q9" s="45"/>
      <c r="R9" s="45"/>
      <c r="S9" s="45"/>
      <c r="T9" s="42" t="s">
        <v>55</v>
      </c>
      <c r="U9" s="42"/>
      <c r="V9" s="42"/>
      <c r="W9" s="42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2"/>
      <c r="AL9" s="42"/>
      <c r="AM9" s="42"/>
      <c r="AN9" s="45"/>
      <c r="AO9" s="45"/>
      <c r="AP9" s="45"/>
      <c r="AQ9" s="45"/>
      <c r="AR9" s="45"/>
      <c r="AS9" s="45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116" t="s">
        <v>57</v>
      </c>
      <c r="C10" s="117"/>
      <c r="D10" s="118"/>
      <c r="E10" s="113">
        <f>PRODUCT(E6+Q6)</f>
        <v>13</v>
      </c>
      <c r="F10" s="113">
        <f>PRODUCT(F6+R6)</f>
        <v>1</v>
      </c>
      <c r="G10" s="113">
        <f>PRODUCT(G6+S6)</f>
        <v>6</v>
      </c>
      <c r="H10" s="113">
        <f>PRODUCT(H6+T6)</f>
        <v>3</v>
      </c>
      <c r="I10" s="113">
        <f>PRODUCT(I6+U6)</f>
        <v>31</v>
      </c>
      <c r="J10" s="114">
        <f>PRODUCT(I10/K10)</f>
        <v>0.46268656716417911</v>
      </c>
      <c r="K10" s="42">
        <f>PRODUCT(K6+W6)</f>
        <v>67</v>
      </c>
      <c r="L10" s="115">
        <f>PRODUCT((F10+G10)/E10)</f>
        <v>0.53846153846153844</v>
      </c>
      <c r="M10" s="115">
        <f>PRODUCT(H10/E10)</f>
        <v>0.23076923076923078</v>
      </c>
      <c r="N10" s="115">
        <f>PRODUCT((F10+G10+H10)/E10)</f>
        <v>0.76923076923076927</v>
      </c>
      <c r="O10" s="115">
        <f>PRODUCT(I10/E10)</f>
        <v>2.3846153846153846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32" t="s">
        <v>65</v>
      </c>
      <c r="C11" s="30"/>
      <c r="D11" s="86"/>
      <c r="E11" s="113">
        <f>PRODUCT(AA6+AM6)</f>
        <v>14</v>
      </c>
      <c r="F11" s="113">
        <f>PRODUCT(AB6+AN6)</f>
        <v>0</v>
      </c>
      <c r="G11" s="113">
        <f>PRODUCT(AC6+AO6)</f>
        <v>9</v>
      </c>
      <c r="H11" s="113">
        <f>PRODUCT(AD6+AP6)</f>
        <v>12</v>
      </c>
      <c r="I11" s="113">
        <f>PRODUCT(AE6+AQ6)</f>
        <v>51</v>
      </c>
      <c r="J11" s="114">
        <f>PRODUCT(I11/K11)</f>
        <v>0.59302325581395354</v>
      </c>
      <c r="K11" s="24">
        <f>PRODUCT(AG6+AS6)</f>
        <v>86</v>
      </c>
      <c r="L11" s="115">
        <f>PRODUCT((F11+G11)/E11)</f>
        <v>0.6428571428571429</v>
      </c>
      <c r="M11" s="115">
        <f>PRODUCT(H11/E11)</f>
        <v>0.8571428571428571</v>
      </c>
      <c r="N11" s="115">
        <f>PRODUCT((F11+G11+H11)/E11)</f>
        <v>1.5</v>
      </c>
      <c r="O11" s="115">
        <f>PRODUCT(I11/E11)</f>
        <v>3.6428571428571428</v>
      </c>
      <c r="Q11" s="45"/>
      <c r="R11" s="45"/>
      <c r="S11" s="42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2"/>
      <c r="AL11" s="24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19" t="s">
        <v>68</v>
      </c>
      <c r="C12" s="120"/>
      <c r="D12" s="121"/>
      <c r="E12" s="113">
        <f>SUM(E9:E11)</f>
        <v>57</v>
      </c>
      <c r="F12" s="113">
        <f t="shared" ref="F12:I12" si="0">SUM(F9:F11)</f>
        <v>1</v>
      </c>
      <c r="G12" s="113">
        <f t="shared" si="0"/>
        <v>17</v>
      </c>
      <c r="H12" s="113">
        <f t="shared" si="0"/>
        <v>17</v>
      </c>
      <c r="I12" s="113">
        <f t="shared" si="0"/>
        <v>118</v>
      </c>
      <c r="J12" s="114">
        <f>PRODUCT(I12/K12)</f>
        <v>0.4574418788639113</v>
      </c>
      <c r="K12" s="42">
        <f>SUM(K9:K11)</f>
        <v>257.95626822157431</v>
      </c>
      <c r="L12" s="115">
        <f>PRODUCT((F12+G12)/E12)</f>
        <v>0.31578947368421051</v>
      </c>
      <c r="M12" s="115">
        <f>PRODUCT(H12/E12)</f>
        <v>0.2982456140350877</v>
      </c>
      <c r="N12" s="115">
        <f>PRODUCT((F12+G12+H12)/E12)</f>
        <v>0.61403508771929827</v>
      </c>
      <c r="O12" s="115">
        <f>PRODUCT(I12/E12)</f>
        <v>2.0701754385964914</v>
      </c>
      <c r="Q12" s="24"/>
      <c r="R12" s="24"/>
      <c r="S12" s="24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ht="14.25" x14ac:dyDescent="0.2">
      <c r="A13" s="42"/>
      <c r="B13" s="42"/>
      <c r="C13" s="42"/>
      <c r="D13" s="42"/>
      <c r="E13" s="24"/>
      <c r="F13" s="24"/>
      <c r="G13" s="24"/>
      <c r="H13" s="24"/>
      <c r="I13" s="24"/>
      <c r="J13" s="42"/>
      <c r="K13" s="42"/>
      <c r="L13" s="24"/>
      <c r="M13" s="24"/>
      <c r="N13" s="24"/>
      <c r="O13" s="24"/>
      <c r="P13" s="42"/>
      <c r="Q13" s="42"/>
      <c r="R13" s="42"/>
      <c r="S13" s="42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J51" s="42"/>
      <c r="K51" s="42"/>
      <c r="L51"/>
      <c r="M51"/>
      <c r="N51"/>
      <c r="O51"/>
      <c r="P51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24"/>
      <c r="R85" s="24"/>
      <c r="S85" s="24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24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4"/>
      <c r="R86" s="24"/>
      <c r="S86" s="24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24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4"/>
      <c r="R87" s="24"/>
      <c r="S87" s="24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24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24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24"/>
      <c r="AL177" s="24"/>
    </row>
    <row r="178" spans="12:38" x14ac:dyDescent="0.25">
      <c r="R178" s="27"/>
      <c r="S178" s="27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</row>
    <row r="179" spans="12:38" x14ac:dyDescent="0.25">
      <c r="R179" s="27"/>
      <c r="S179" s="27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</row>
    <row r="180" spans="12:38" x14ac:dyDescent="0.25">
      <c r="R180" s="27"/>
      <c r="S180" s="27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</row>
    <row r="181" spans="12:38" x14ac:dyDescent="0.25">
      <c r="L181"/>
      <c r="M181"/>
      <c r="N181"/>
      <c r="O181"/>
      <c r="P181"/>
      <c r="R181" s="27"/>
      <c r="S181" s="27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ht="14.25" x14ac:dyDescent="0.2">
      <c r="L206"/>
      <c r="M206"/>
      <c r="N206"/>
      <c r="O206"/>
      <c r="P206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2018-11-22T10:42:33Z</dcterms:modified>
</cp:coreProperties>
</file>