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 l="1"/>
  <c r="O15" i="1" s="1"/>
  <c r="O18" i="1" s="1"/>
  <c r="M11" i="1" l="1"/>
  <c r="L11" i="1"/>
  <c r="K11" i="1"/>
  <c r="J11" i="1"/>
  <c r="I11" i="1"/>
  <c r="H11" i="1"/>
  <c r="H15" i="1" s="1"/>
  <c r="H18" i="1" s="1"/>
  <c r="G11" i="1"/>
  <c r="G15" i="1" s="1"/>
  <c r="G18" i="1" s="1"/>
  <c r="F11" i="1"/>
  <c r="E11" i="1"/>
  <c r="E15" i="1" s="1"/>
  <c r="F15" i="1" l="1"/>
  <c r="F18" i="1" s="1"/>
  <c r="D12" i="1"/>
  <c r="I15" i="1"/>
  <c r="I18" i="1" s="1"/>
  <c r="N18" i="1" s="1"/>
  <c r="N11" i="1"/>
  <c r="N15" i="1" s="1"/>
  <c r="L15" i="1"/>
  <c r="E18" i="1"/>
  <c r="K15" i="1" l="1"/>
  <c r="M15" i="1"/>
  <c r="L18" i="1"/>
  <c r="M18" i="1"/>
  <c r="K18" i="1"/>
</calcChain>
</file>

<file path=xl/sharedStrings.xml><?xml version="1.0" encoding="utf-8"?>
<sst xmlns="http://schemas.openxmlformats.org/spreadsheetml/2006/main" count="88" uniqueCount="56">
  <si>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</si>
  <si>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</si>
  <si>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</si>
  <si>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</si>
  <si>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</si>
  <si>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</si>
  <si>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</si>
  <si>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</si>
  <si>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</si>
  <si>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</si>
  <si>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</si>
  <si>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</si>
  <si>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</si>
  <si>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</si>
  <si>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</si>
  <si>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</si>
  <si>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</si>
  <si>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</si>
  <si>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</si>
  <si>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</si>
  <si>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</si>
  <si>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</si>
  <si>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</si>
  <si>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</si>
  <si>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</si>
  <si>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</si>
  <si>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</si>
  <si>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</si>
  <si>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</si>
  <si>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</si>
  <si>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</si>
  <si>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</si>
  <si>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</si>
  <si>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</si>
  <si>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</si>
  <si>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</si>
  <si>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</si>
  <si>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</si>
  <si>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</si>
  <si>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</t>
  </si>
  <si>
    <t>suomensarja</t>
  </si>
  <si>
    <t xml:space="preserve">Lyöty </t>
  </si>
  <si>
    <t xml:space="preserve">Tuotu </t>
  </si>
  <si>
    <t>Sini Suihko</t>
  </si>
  <si>
    <t>ViU = Viinijärven Urheilijat  (1914),  kasvattajaseura</t>
  </si>
  <si>
    <t>JoMa = Joensuun Maila  (1957)</t>
  </si>
  <si>
    <t>28.11.2000   Joensuu</t>
  </si>
  <si>
    <t>PuPe</t>
  </si>
  <si>
    <t>PuPe = Puijon Pesis  (2009)</t>
  </si>
  <si>
    <t>12.06. 2020  Kirittäret - JoMa  2-0  (3-2, 9-2)</t>
  </si>
  <si>
    <t>JoMa  2</t>
  </si>
  <si>
    <t>9.</t>
  </si>
  <si>
    <t>6.  ottelu</t>
  </si>
  <si>
    <t>19.08. 2020  JoMa - SiiPe  2-1  (3-2, 8-9,2-1)</t>
  </si>
  <si>
    <t xml:space="preserve">19v   6 kk 15 pv  </t>
  </si>
  <si>
    <t xml:space="preserve">19v   8 kk 22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</si>
</sst>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9.140625" style="25"/>
    <col min="34" max="34" width="18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0">
        <v>1017</v>
      </c>
      <c r="C4" s="70"/>
      <c r="D4" s="71" t="s">
        <v>39</v>
      </c>
      <c r="E4" s="70"/>
      <c r="F4" s="72" t="s">
        <v>40</v>
      </c>
      <c r="G4" s="73"/>
      <c r="H4" s="74"/>
      <c r="I4" s="70"/>
      <c r="J4" s="70"/>
      <c r="K4" s="70"/>
      <c r="L4" s="70"/>
      <c r="M4" s="70"/>
      <c r="N4" s="75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0">
        <v>2018</v>
      </c>
      <c r="C5" s="70"/>
      <c r="D5" s="71" t="s">
        <v>50</v>
      </c>
      <c r="E5" s="70"/>
      <c r="F5" s="72" t="s">
        <v>40</v>
      </c>
      <c r="G5" s="73"/>
      <c r="H5" s="74"/>
      <c r="I5" s="70"/>
      <c r="J5" s="70"/>
      <c r="K5" s="70"/>
      <c r="L5" s="70"/>
      <c r="M5" s="70"/>
      <c r="N5" s="75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2018</v>
      </c>
      <c r="C6" s="26"/>
      <c r="D6" s="27" t="s">
        <v>39</v>
      </c>
      <c r="E6" s="26"/>
      <c r="F6" s="28" t="s">
        <v>36</v>
      </c>
      <c r="G6" s="67"/>
      <c r="H6" s="66"/>
      <c r="I6" s="26"/>
      <c r="J6" s="26"/>
      <c r="K6" s="26"/>
      <c r="L6" s="26"/>
      <c r="M6" s="26"/>
      <c r="N6" s="29"/>
      <c r="O6" s="69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2019</v>
      </c>
      <c r="C7" s="70"/>
      <c r="D7" s="71" t="s">
        <v>50</v>
      </c>
      <c r="E7" s="70"/>
      <c r="F7" s="72" t="s">
        <v>40</v>
      </c>
      <c r="G7" s="73"/>
      <c r="H7" s="74"/>
      <c r="I7" s="70"/>
      <c r="J7" s="70"/>
      <c r="K7" s="70"/>
      <c r="L7" s="70"/>
      <c r="M7" s="70"/>
      <c r="N7" s="75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2019</v>
      </c>
      <c r="C8" s="26"/>
      <c r="D8" s="27" t="s">
        <v>39</v>
      </c>
      <c r="E8" s="26"/>
      <c r="F8" s="28" t="s">
        <v>36</v>
      </c>
      <c r="G8" s="67"/>
      <c r="H8" s="66"/>
      <c r="I8" s="26"/>
      <c r="J8" s="26"/>
      <c r="K8" s="26"/>
      <c r="L8" s="26"/>
      <c r="M8" s="26"/>
      <c r="N8" s="29"/>
      <c r="O8" s="69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/>
      <c r="D9" s="27" t="s">
        <v>47</v>
      </c>
      <c r="E9" s="26"/>
      <c r="F9" s="28" t="s">
        <v>36</v>
      </c>
      <c r="G9" s="67"/>
      <c r="H9" s="86"/>
      <c r="I9" s="26"/>
      <c r="J9" s="26"/>
      <c r="K9" s="26"/>
      <c r="L9" s="26"/>
      <c r="M9" s="26"/>
      <c r="N9" s="29"/>
      <c r="O9" s="87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2020</v>
      </c>
      <c r="C10" s="30" t="s">
        <v>51</v>
      </c>
      <c r="D10" s="33" t="s">
        <v>39</v>
      </c>
      <c r="E10" s="30">
        <v>7</v>
      </c>
      <c r="F10" s="30">
        <v>1</v>
      </c>
      <c r="G10" s="30">
        <v>0</v>
      </c>
      <c r="H10" s="37">
        <v>2</v>
      </c>
      <c r="I10" s="30">
        <v>16</v>
      </c>
      <c r="J10" s="30">
        <v>10</v>
      </c>
      <c r="K10" s="30">
        <v>2</v>
      </c>
      <c r="L10" s="30">
        <v>3</v>
      </c>
      <c r="M10" s="30">
        <v>1</v>
      </c>
      <c r="N10" s="34">
        <v>0.55200000000000005</v>
      </c>
      <c r="O10" s="24">
        <v>29</v>
      </c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7</v>
      </c>
      <c r="F11" s="18">
        <f t="shared" si="0"/>
        <v>1</v>
      </c>
      <c r="G11" s="18">
        <f t="shared" si="0"/>
        <v>0</v>
      </c>
      <c r="H11" s="18">
        <f t="shared" si="0"/>
        <v>2</v>
      </c>
      <c r="I11" s="18">
        <f t="shared" si="0"/>
        <v>16</v>
      </c>
      <c r="J11" s="18">
        <f t="shared" si="0"/>
        <v>10</v>
      </c>
      <c r="K11" s="18">
        <f t="shared" si="0"/>
        <v>2</v>
      </c>
      <c r="L11" s="18">
        <f t="shared" si="0"/>
        <v>3</v>
      </c>
      <c r="M11" s="18">
        <f t="shared" si="0"/>
        <v>1</v>
      </c>
      <c r="N11" s="35">
        <f>PRODUCT(I11/O11)</f>
        <v>0.55172413793103448</v>
      </c>
      <c r="O11" s="36">
        <f>SUM(O1:O10)</f>
        <v>29</v>
      </c>
      <c r="P11" s="18">
        <f t="shared" ref="P11:AE11" si="1">SUM(P4:P10)</f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3" t="s">
        <v>2</v>
      </c>
      <c r="C12" s="37"/>
      <c r="D12" s="38">
        <f>SUM(F11:H11)+((I11-F11-G11)/3)+(E11/3)+(Z11*25)+(AA11*25)+(AB11*10)+(AC11*25)+(AD11*20)+(AE11*15)</f>
        <v>10.333333333333334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0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43"/>
      <c r="D14" s="43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5" t="s">
        <v>38</v>
      </c>
      <c r="O14" s="24"/>
      <c r="P14" s="44" t="s">
        <v>32</v>
      </c>
      <c r="Q14" s="12"/>
      <c r="R14" s="12"/>
      <c r="S14" s="45"/>
      <c r="T14" s="45"/>
      <c r="U14" s="45"/>
      <c r="V14" s="45"/>
      <c r="W14" s="45"/>
      <c r="X14" s="12"/>
      <c r="Y14" s="12"/>
      <c r="Z14" s="12"/>
      <c r="AA14" s="12"/>
      <c r="AB14" s="12"/>
      <c r="AC14" s="12"/>
      <c r="AD14" s="12"/>
      <c r="AE14" s="4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4" t="s">
        <v>17</v>
      </c>
      <c r="C15" s="12"/>
      <c r="D15" s="47"/>
      <c r="E15" s="30">
        <f>PRODUCT(E11)</f>
        <v>7</v>
      </c>
      <c r="F15" s="30">
        <f>PRODUCT(F11)</f>
        <v>1</v>
      </c>
      <c r="G15" s="30">
        <f>PRODUCT(G11)</f>
        <v>0</v>
      </c>
      <c r="H15" s="30">
        <f>PRODUCT(H11)</f>
        <v>2</v>
      </c>
      <c r="I15" s="30">
        <f>PRODUCT(I11)</f>
        <v>16</v>
      </c>
      <c r="J15" s="1"/>
      <c r="K15" s="48">
        <f>PRODUCT((F15+G15)/E15)</f>
        <v>0.14285714285714285</v>
      </c>
      <c r="L15" s="48">
        <f>PRODUCT(H15/E15)</f>
        <v>0.2857142857142857</v>
      </c>
      <c r="M15" s="48">
        <f>PRODUCT(I15/E15)</f>
        <v>2.2857142857142856</v>
      </c>
      <c r="N15" s="68">
        <f>PRODUCT(N11)</f>
        <v>0.55172413793103448</v>
      </c>
      <c r="O15" s="24">
        <f>PRODUCT(O11)</f>
        <v>29</v>
      </c>
      <c r="P15" s="76" t="s">
        <v>33</v>
      </c>
      <c r="Q15" s="77"/>
      <c r="R15" s="88" t="s">
        <v>49</v>
      </c>
      <c r="S15" s="88"/>
      <c r="T15" s="88"/>
      <c r="U15" s="88"/>
      <c r="V15" s="88"/>
      <c r="W15" s="88"/>
      <c r="X15" s="88"/>
      <c r="Y15" s="88"/>
      <c r="Z15" s="88"/>
      <c r="AA15" s="89" t="s">
        <v>35</v>
      </c>
      <c r="AB15" s="89"/>
      <c r="AC15" s="88"/>
      <c r="AD15" s="88"/>
      <c r="AE15" s="90" t="s">
        <v>54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9" t="s">
        <v>18</v>
      </c>
      <c r="C16" s="50"/>
      <c r="D16" s="51"/>
      <c r="E16" s="30"/>
      <c r="F16" s="30"/>
      <c r="G16" s="30"/>
      <c r="H16" s="30"/>
      <c r="I16" s="30"/>
      <c r="J16" s="1"/>
      <c r="K16" s="48"/>
      <c r="L16" s="48"/>
      <c r="M16" s="48"/>
      <c r="N16" s="34"/>
      <c r="O16" s="24"/>
      <c r="P16" s="80" t="s">
        <v>41</v>
      </c>
      <c r="Q16" s="81"/>
      <c r="R16" s="78" t="s">
        <v>53</v>
      </c>
      <c r="S16" s="78"/>
      <c r="T16" s="78"/>
      <c r="U16" s="78"/>
      <c r="V16" s="78"/>
      <c r="W16" s="78"/>
      <c r="X16" s="78"/>
      <c r="Y16" s="78"/>
      <c r="Z16" s="79"/>
      <c r="AA16" s="79" t="s">
        <v>52</v>
      </c>
      <c r="AB16" s="78"/>
      <c r="AC16" s="79"/>
      <c r="AD16" s="79"/>
      <c r="AE16" s="91" t="s">
        <v>55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2" t="s">
        <v>19</v>
      </c>
      <c r="C17" s="53"/>
      <c r="D17" s="54"/>
      <c r="E17" s="31"/>
      <c r="F17" s="31"/>
      <c r="G17" s="31"/>
      <c r="H17" s="31"/>
      <c r="I17" s="31"/>
      <c r="J17" s="1"/>
      <c r="K17" s="55"/>
      <c r="L17" s="55"/>
      <c r="M17" s="55"/>
      <c r="N17" s="56"/>
      <c r="O17" s="24"/>
      <c r="P17" s="80" t="s">
        <v>42</v>
      </c>
      <c r="Q17" s="81"/>
      <c r="R17" s="78" t="s">
        <v>53</v>
      </c>
      <c r="S17" s="78"/>
      <c r="T17" s="78"/>
      <c r="U17" s="78"/>
      <c r="V17" s="78"/>
      <c r="W17" s="78"/>
      <c r="X17" s="78"/>
      <c r="Y17" s="78"/>
      <c r="Z17" s="79"/>
      <c r="AA17" s="79" t="s">
        <v>52</v>
      </c>
      <c r="AB17" s="78"/>
      <c r="AC17" s="79"/>
      <c r="AD17" s="79"/>
      <c r="AE17" s="91" t="s">
        <v>55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7" t="s">
        <v>20</v>
      </c>
      <c r="C18" s="58"/>
      <c r="D18" s="59"/>
      <c r="E18" s="18">
        <f>SUM(E15:E17)</f>
        <v>7</v>
      </c>
      <c r="F18" s="18">
        <f>SUM(F15:F17)</f>
        <v>1</v>
      </c>
      <c r="G18" s="18">
        <f>SUM(G15:G17)</f>
        <v>0</v>
      </c>
      <c r="H18" s="18">
        <f>SUM(H15:H17)</f>
        <v>2</v>
      </c>
      <c r="I18" s="18">
        <f>SUM(I15:I17)</f>
        <v>16</v>
      </c>
      <c r="J18" s="1"/>
      <c r="K18" s="60">
        <f>PRODUCT((F18+G18)/E18)</f>
        <v>0.14285714285714285</v>
      </c>
      <c r="L18" s="60">
        <f>PRODUCT(H18/E18)</f>
        <v>0.2857142857142857</v>
      </c>
      <c r="M18" s="60">
        <f>PRODUCT(I18/E18)</f>
        <v>2.2857142857142856</v>
      </c>
      <c r="N18" s="35">
        <f>PRODUCT(I18/O18)</f>
        <v>0.55172413793103448</v>
      </c>
      <c r="O18" s="24">
        <f>SUM(O15:O17)</f>
        <v>29</v>
      </c>
      <c r="P18" s="82" t="s">
        <v>34</v>
      </c>
      <c r="Q18" s="83"/>
      <c r="R18" s="84" t="s">
        <v>53</v>
      </c>
      <c r="S18" s="84"/>
      <c r="T18" s="84"/>
      <c r="U18" s="84"/>
      <c r="V18" s="84"/>
      <c r="W18" s="84"/>
      <c r="X18" s="84"/>
      <c r="Y18" s="84"/>
      <c r="Z18" s="85"/>
      <c r="AA18" s="85" t="s">
        <v>52</v>
      </c>
      <c r="AB18" s="84"/>
      <c r="AC18" s="85"/>
      <c r="AD18" s="85"/>
      <c r="AE18" s="92" t="s">
        <v>55</v>
      </c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4"/>
      <c r="P19" s="1"/>
      <c r="Q19" s="42"/>
      <c r="R19" s="1"/>
      <c r="S19" s="1"/>
      <c r="T19" s="24"/>
      <c r="U19" s="24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4"/>
      <c r="P21" s="1"/>
      <c r="Q21" s="42"/>
      <c r="R21" s="1"/>
      <c r="S21" s="1"/>
      <c r="T21" s="24"/>
      <c r="U21" s="24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1"/>
      <c r="Q22" s="42"/>
      <c r="R22" s="1"/>
      <c r="S22" s="1"/>
      <c r="T22" s="24"/>
      <c r="U22" s="24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3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62"/>
      <c r="N23" s="62"/>
      <c r="O23" s="24"/>
      <c r="P23" s="1"/>
      <c r="Q23" s="42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42"/>
      <c r="R24" s="1"/>
      <c r="S24" s="1"/>
      <c r="T24" s="24"/>
      <c r="U24" s="24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61"/>
      <c r="W25" s="6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</sheetData>
  <sortState ref="D18:D19">
    <sortCondition descending="1" ref="D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2020-08-26T22:01:25Z</dcterms:modified>
</cp:coreProperties>
</file>