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53" i="1" l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K28" i="1"/>
  <c r="J28" i="1"/>
  <c r="I28" i="1"/>
  <c r="H28" i="1"/>
  <c r="K27" i="1"/>
  <c r="J27" i="1"/>
  <c r="I27" i="1"/>
  <c r="H27" i="1"/>
  <c r="O11" i="2" l="1"/>
  <c r="O8" i="2"/>
  <c r="N8" i="2"/>
  <c r="M8" i="2"/>
  <c r="L8" i="2"/>
  <c r="K8" i="2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H11" i="2" s="1"/>
  <c r="G5" i="2"/>
  <c r="G9" i="2" s="1"/>
  <c r="F5" i="2"/>
  <c r="F9" i="2" s="1"/>
  <c r="F11" i="2" s="1"/>
  <c r="E5" i="2"/>
  <c r="E9" i="2" s="1"/>
  <c r="G11" i="2" l="1"/>
  <c r="N11" i="2" s="1"/>
  <c r="O10" i="2"/>
  <c r="M10" i="2"/>
  <c r="E11" i="2"/>
  <c r="L11" i="2"/>
  <c r="N10" i="2"/>
  <c r="L10" i="2"/>
  <c r="M11" i="2" l="1"/>
  <c r="O23" i="1" l="1"/>
</calcChain>
</file>

<file path=xl/sharedStrings.xml><?xml version="1.0" encoding="utf-8"?>
<sst xmlns="http://schemas.openxmlformats.org/spreadsheetml/2006/main" count="394" uniqueCount="230">
  <si>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</si>
  <si>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</si>
  <si>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</si>
  <si>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</si>
  <si>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</si>
  <si>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</si>
  <si>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</si>
  <si>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</si>
  <si>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</si>
  <si>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</si>
  <si>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</si>
  <si>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</si>
  <si>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</si>
  <si>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</si>
  <si>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</si>
  <si>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</si>
  <si>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</si>
  <si>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</si>
  <si>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</si>
  <si>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</si>
  <si>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</si>
  <si>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</si>
  <si>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</si>
  <si>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</si>
  <si>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</si>
  <si>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</si>
  <si>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</si>
  <si>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</si>
  <si>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</si>
  <si>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</si>
  <si>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</si>
  <si>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</si>
  <si>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</si>
  <si>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</si>
  <si>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</si>
  <si>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</si>
  <si>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</si>
  <si>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</si>
  <si>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</si>
  <si>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</si>
  <si>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</si>
  <si>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</si>
  <si>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</si>
  <si>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</si>
  <si>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</si>
  <si>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</si>
  <si>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</si>
  <si>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</si>
  <si>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3.</t>
  </si>
  <si>
    <t>2/3</t>
  </si>
  <si>
    <t>1.</t>
  </si>
  <si>
    <t>4.</t>
  </si>
  <si>
    <t>6.</t>
  </si>
  <si>
    <t>7.</t>
  </si>
  <si>
    <t>8.</t>
  </si>
  <si>
    <t xml:space="preserve">      Mitalit</t>
  </si>
  <si>
    <t>Panu Suorsa</t>
  </si>
  <si>
    <t>22.3.1970</t>
  </si>
  <si>
    <t>9.</t>
  </si>
  <si>
    <t>Lippo</t>
  </si>
  <si>
    <t>2.</t>
  </si>
  <si>
    <t>Lippo = Oulun Lippo  (1955)</t>
  </si>
  <si>
    <t>12.05. 1991  Lippo - KPL  7-6</t>
  </si>
  <si>
    <t>01.08. 1991  Lippo - AA  8-3</t>
  </si>
  <si>
    <t>14.07. 1991  KPL - Lippo  6-15</t>
  </si>
  <si>
    <t>17.06. 1992  AA - Lippo  17-12</t>
  </si>
  <si>
    <t>15.  ottelu</t>
  </si>
  <si>
    <t>11.  ottelu</t>
  </si>
  <si>
    <t>30.  ottelu</t>
  </si>
  <si>
    <t xml:space="preserve">  21 v   1 kk 20 pv</t>
  </si>
  <si>
    <t xml:space="preserve">  21 v   4 kk 10 pv</t>
  </si>
  <si>
    <t xml:space="preserve">  21 v   3 kk 22 pv</t>
  </si>
  <si>
    <t xml:space="preserve">  22 v   2 kk 25 pv</t>
  </si>
  <si>
    <t>2-1  IPV</t>
  </si>
  <si>
    <t>0-2  SoJy</t>
  </si>
  <si>
    <t>6-9  AA</t>
  </si>
  <si>
    <t>3-1  Tahko</t>
  </si>
  <si>
    <t>1-2  SoJy</t>
  </si>
  <si>
    <t>14-8  AA</t>
  </si>
  <si>
    <t>2-0  AA</t>
  </si>
  <si>
    <t>2-0  Tahko</t>
  </si>
  <si>
    <t>3-0  LP</t>
  </si>
  <si>
    <t>3-0  Tahko</t>
  </si>
  <si>
    <t>1-3  SoJy</t>
  </si>
  <si>
    <t>2-3  SMJ</t>
  </si>
  <si>
    <t>3-1  KaMa</t>
  </si>
  <si>
    <t>3-0  SoJy</t>
  </si>
  <si>
    <t>3-0  Tiikerit</t>
  </si>
  <si>
    <t>0-3  Tahko</t>
  </si>
  <si>
    <t>1-3  SMJ</t>
  </si>
  <si>
    <t>4/7</t>
  </si>
  <si>
    <t>3/5</t>
  </si>
  <si>
    <t>1/2</t>
  </si>
  <si>
    <t>10.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</si>
  <si>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</si>
  <si>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</si>
  <si>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</si>
  <si>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</si>
  <si>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</si>
  <si>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</si>
  <si>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</si>
  <si>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</si>
  <si>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</si>
  <si>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</si>
  <si>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</si>
  <si>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KKV = Kestilän Kisa-Veikot  (1935)</t>
  </si>
  <si>
    <t>KKV</t>
  </si>
  <si>
    <t>suomensarja</t>
  </si>
  <si>
    <t>72.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</si>
  <si>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</si>
  <si>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</si>
  <si>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</si>
  <si>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</si>
  <si>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</si>
  <si>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</si>
  <si>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</si>
  <si>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</si>
  <si>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</si>
  <si>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</si>
  <si>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</si>
  <si>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</si>
  <si>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</si>
  <si>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</si>
  <si>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</si>
  <si>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</si>
  <si>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</si>
  <si>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</si>
  <si>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</si>
  <si>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</si>
  <si>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</si>
  <si>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</si>
  <si>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</si>
  <si>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</si>
  <si>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</si>
  <si>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</si>
  <si>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1979 - 1992</t>
  </si>
  <si>
    <t>157.   14.06. 1998  LP - Lippo  0-2</t>
  </si>
  <si>
    <t>28 v   2 kk 23 pv</t>
  </si>
  <si>
    <t>949.</t>
  </si>
  <si>
    <t>663.</t>
  </si>
  <si>
    <t>509.</t>
  </si>
  <si>
    <t>373.</t>
  </si>
  <si>
    <t>294.</t>
  </si>
  <si>
    <t>224.</t>
  </si>
  <si>
    <t>177.</t>
  </si>
  <si>
    <t>137.</t>
  </si>
  <si>
    <t>120.</t>
  </si>
  <si>
    <t>1038.</t>
  </si>
  <si>
    <t>782.</t>
  </si>
  <si>
    <t>601.</t>
  </si>
  <si>
    <t>531.</t>
  </si>
  <si>
    <t>465.</t>
  </si>
  <si>
    <t>370.</t>
  </si>
  <si>
    <t>312.</t>
  </si>
  <si>
    <t>289.</t>
  </si>
  <si>
    <t>280.</t>
  </si>
  <si>
    <t>1115.</t>
  </si>
  <si>
    <t>704.</t>
  </si>
  <si>
    <t>470.</t>
  </si>
  <si>
    <t>360.</t>
  </si>
  <si>
    <t>310.</t>
  </si>
  <si>
    <t>257.</t>
  </si>
  <si>
    <t>243.</t>
  </si>
  <si>
    <t>240.</t>
  </si>
  <si>
    <t>236.</t>
  </si>
  <si>
    <t>1100.</t>
  </si>
  <si>
    <t>764.</t>
  </si>
  <si>
    <t>555.</t>
  </si>
  <si>
    <t>433.</t>
  </si>
  <si>
    <t>372.</t>
  </si>
  <si>
    <t>309.</t>
  </si>
  <si>
    <t>285.</t>
  </si>
  <si>
    <t>269.</t>
  </si>
  <si>
    <t>264.</t>
  </si>
  <si>
    <t>497.</t>
  </si>
  <si>
    <t>341.</t>
  </si>
  <si>
    <t>267.</t>
  </si>
  <si>
    <t>229.</t>
  </si>
  <si>
    <t>212.</t>
  </si>
  <si>
    <t>190.</t>
  </si>
  <si>
    <t>183.</t>
  </si>
  <si>
    <t>178.</t>
  </si>
  <si>
    <t>173.</t>
  </si>
  <si>
    <t>182.</t>
  </si>
  <si>
    <t>119.</t>
  </si>
  <si>
    <t>93.</t>
  </si>
  <si>
    <t>68.</t>
  </si>
  <si>
    <t>57.</t>
  </si>
  <si>
    <t>51.</t>
  </si>
  <si>
    <t>32.</t>
  </si>
  <si>
    <t>34.</t>
  </si>
  <si>
    <t>144.</t>
  </si>
  <si>
    <t>113.</t>
  </si>
  <si>
    <t>76.</t>
  </si>
  <si>
    <t>78.</t>
  </si>
  <si>
    <t>56.</t>
  </si>
  <si>
    <t>117.</t>
  </si>
  <si>
    <t>65.</t>
  </si>
  <si>
    <t>46.</t>
  </si>
  <si>
    <t>44.</t>
  </si>
  <si>
    <t>43.</t>
  </si>
  <si>
    <t>40.</t>
  </si>
  <si>
    <t>168.</t>
  </si>
  <si>
    <t>99.</t>
  </si>
  <si>
    <t>85.</t>
  </si>
  <si>
    <t>66.</t>
  </si>
  <si>
    <t>60.</t>
  </si>
  <si>
    <t>49.</t>
  </si>
  <si>
    <t>214.</t>
  </si>
  <si>
    <t>136.</t>
  </si>
  <si>
    <t>115.</t>
  </si>
  <si>
    <t>92.</t>
  </si>
  <si>
    <t>77.</t>
  </si>
  <si>
    <t xml:space="preserve">  4.   01.08. 1995  Lippo - SoJy  2-0</t>
  </si>
  <si>
    <t xml:space="preserve">  6.   13.09. 1998  Lippo - Tiikerit  1-0,  fin 3/3</t>
  </si>
  <si>
    <t xml:space="preserve">  8.   03.08. 1994  Lippo - SoJy  1-0</t>
  </si>
  <si>
    <t>11.   06.09. 1998  Lippo - Tiikerit  2-0,  fin 1/3</t>
  </si>
  <si>
    <t>15.   17.09. 1994  Lippo - Tahko  2-0,  fin 2/2</t>
  </si>
  <si>
    <t>17.   30.08. 1998  Lippo - SoJy  2-0,  ve 3/3</t>
  </si>
  <si>
    <t>22.   31.07. 1997  Lippo - KiPa  0-2</t>
  </si>
  <si>
    <t>30.   06.07. 1995  SoJy - Lippo  1-2</t>
  </si>
  <si>
    <t>31.   27.07. 1997  Lippo - Tiikerit  2-0</t>
  </si>
  <si>
    <t>32.   06.06. 1995  Lippo - SoJy  0-2</t>
  </si>
  <si>
    <t>41.   27.08. 1998  Lippo - SoJy  2-0,  ve 1/3</t>
  </si>
  <si>
    <t>42.   07.06. 1998  Lippo - Tiikerit  2-0</t>
  </si>
  <si>
    <t>44.   15.06. 1995  SoJy - Lippo  0-2</t>
  </si>
  <si>
    <t>51.   17.06. 1993  Lippo - SoJy  10-4</t>
  </si>
  <si>
    <t>53.   16.09. 1995  Lippo - SoJy  2-1,  fin 3/4</t>
  </si>
  <si>
    <t>71.   06.08. 1996  Lippo - SoJy  1-2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</si>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</sst>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6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1" fontId="4" fillId="2" borderId="0" xfId="0" applyNumberFormat="1" applyFont="1" applyFill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5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165" fontId="4" fillId="7" borderId="1" xfId="0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4" borderId="11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2" fontId="4" fillId="3" borderId="5" xfId="0" applyNumberFormat="1" applyFont="1" applyFill="1" applyBorder="1" applyAlignment="1">
      <alignment horizontal="center"/>
    </xf>
    <xf numFmtId="49" fontId="4" fillId="4" borderId="0" xfId="0" applyNumberFormat="1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9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4.140625" style="59" customWidth="1"/>
    <col min="34" max="34" width="12.7109375" style="59" customWidth="1"/>
    <col min="35" max="35" width="12.42578125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68" t="s">
        <v>56</v>
      </c>
      <c r="C1" s="6"/>
      <c r="D1" s="71"/>
      <c r="E1" s="72" t="s">
        <v>57</v>
      </c>
      <c r="F1" s="7"/>
      <c r="G1" s="7"/>
      <c r="H1" s="7"/>
      <c r="I1" s="7"/>
      <c r="J1" s="7"/>
      <c r="K1" s="6"/>
      <c r="L1" s="7"/>
      <c r="M1" s="6"/>
      <c r="N1" s="6"/>
      <c r="O1" s="7"/>
      <c r="P1" s="69"/>
      <c r="Q1" s="69"/>
      <c r="R1" s="69"/>
      <c r="S1" s="69"/>
      <c r="T1" s="69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8"/>
    </row>
    <row r="2" spans="1:44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94</v>
      </c>
      <c r="Q2" s="19"/>
      <c r="R2" s="13"/>
      <c r="S2" s="20"/>
      <c r="T2" s="18"/>
      <c r="U2" s="19" t="s">
        <v>14</v>
      </c>
      <c r="V2" s="13"/>
      <c r="W2" s="13"/>
      <c r="X2" s="13"/>
      <c r="Y2" s="19"/>
      <c r="Z2" s="14"/>
      <c r="AA2" s="18"/>
      <c r="AB2" s="21" t="s">
        <v>95</v>
      </c>
      <c r="AC2" s="19"/>
      <c r="AD2" s="13"/>
      <c r="AE2" s="20"/>
      <c r="AF2" s="18"/>
      <c r="AG2" s="21" t="s">
        <v>35</v>
      </c>
      <c r="AH2" s="13"/>
      <c r="AI2" s="13"/>
      <c r="AJ2" s="14"/>
      <c r="AK2" s="18"/>
      <c r="AL2" s="21" t="s">
        <v>36</v>
      </c>
      <c r="AM2" s="19"/>
      <c r="AN2" s="13"/>
      <c r="AO2" s="74" t="s">
        <v>55</v>
      </c>
      <c r="AP2" s="13"/>
      <c r="AQ2" s="14"/>
      <c r="AR2" s="38"/>
    </row>
    <row r="3" spans="1:44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39</v>
      </c>
      <c r="AH3" s="17" t="s">
        <v>40</v>
      </c>
      <c r="AI3" s="14" t="s">
        <v>41</v>
      </c>
      <c r="AJ3" s="17" t="s">
        <v>42</v>
      </c>
      <c r="AK3" s="23"/>
      <c r="AL3" s="17" t="s">
        <v>22</v>
      </c>
      <c r="AM3" s="17" t="s">
        <v>23</v>
      </c>
      <c r="AN3" s="14" t="s">
        <v>46</v>
      </c>
      <c r="AO3" s="14" t="s">
        <v>30</v>
      </c>
      <c r="AP3" s="16" t="s">
        <v>31</v>
      </c>
      <c r="AQ3" s="17" t="s">
        <v>32</v>
      </c>
      <c r="AR3" s="38"/>
    </row>
    <row r="4" spans="1:44" s="4" customFormat="1" ht="15" customHeight="1" x14ac:dyDescent="0.25">
      <c r="A4" s="2"/>
      <c r="B4" s="111">
        <v>1990</v>
      </c>
      <c r="C4" s="111" t="s">
        <v>54</v>
      </c>
      <c r="D4" s="112" t="s">
        <v>106</v>
      </c>
      <c r="E4" s="111"/>
      <c r="F4" s="105" t="s">
        <v>107</v>
      </c>
      <c r="G4" s="111"/>
      <c r="H4" s="111"/>
      <c r="I4" s="111"/>
      <c r="J4" s="111"/>
      <c r="K4" s="111"/>
      <c r="L4" s="111"/>
      <c r="M4" s="111"/>
      <c r="N4" s="113"/>
      <c r="O4" s="23"/>
      <c r="P4" s="17"/>
      <c r="Q4" s="17"/>
      <c r="R4" s="17"/>
      <c r="S4" s="17"/>
      <c r="T4" s="23"/>
      <c r="U4" s="24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68"/>
      <c r="AH4" s="68"/>
      <c r="AI4" s="68"/>
      <c r="AJ4" s="68"/>
      <c r="AK4" s="23"/>
      <c r="AL4" s="24"/>
      <c r="AM4" s="24"/>
      <c r="AN4" s="24"/>
      <c r="AO4" s="24"/>
      <c r="AP4" s="28"/>
      <c r="AQ4" s="24"/>
      <c r="AR4" s="38"/>
    </row>
    <row r="5" spans="1:44" s="4" customFormat="1" ht="15" customHeight="1" x14ac:dyDescent="0.25">
      <c r="A5" s="2"/>
      <c r="B5" s="24">
        <v>1991</v>
      </c>
      <c r="C5" s="24" t="s">
        <v>58</v>
      </c>
      <c r="D5" s="76" t="s">
        <v>59</v>
      </c>
      <c r="E5" s="24">
        <v>18</v>
      </c>
      <c r="F5" s="24">
        <v>0</v>
      </c>
      <c r="G5" s="24">
        <v>3</v>
      </c>
      <c r="H5" s="24">
        <v>2</v>
      </c>
      <c r="I5" s="24">
        <v>21</v>
      </c>
      <c r="J5" s="24">
        <v>8</v>
      </c>
      <c r="K5" s="24">
        <v>2</v>
      </c>
      <c r="L5" s="24">
        <v>8</v>
      </c>
      <c r="M5" s="24">
        <v>3</v>
      </c>
      <c r="N5" s="31">
        <v>0.32300000000000001</v>
      </c>
      <c r="O5" s="23"/>
      <c r="P5" s="17"/>
      <c r="Q5" s="17"/>
      <c r="R5" s="17"/>
      <c r="S5" s="17"/>
      <c r="T5" s="23"/>
      <c r="U5" s="24"/>
      <c r="V5" s="26"/>
      <c r="W5" s="26"/>
      <c r="X5" s="26"/>
      <c r="Y5" s="26"/>
      <c r="Z5" s="27"/>
      <c r="AA5" s="23"/>
      <c r="AB5" s="17"/>
      <c r="AC5" s="17"/>
      <c r="AD5" s="17"/>
      <c r="AE5" s="17"/>
      <c r="AF5" s="23"/>
      <c r="AG5" s="68"/>
      <c r="AH5" s="68"/>
      <c r="AI5" s="68"/>
      <c r="AJ5" s="68"/>
      <c r="AK5" s="23"/>
      <c r="AL5" s="24"/>
      <c r="AM5" s="24"/>
      <c r="AN5" s="24"/>
      <c r="AO5" s="24"/>
      <c r="AP5" s="28"/>
      <c r="AQ5" s="24"/>
      <c r="AR5" s="38"/>
    </row>
    <row r="6" spans="1:44" s="4" customFormat="1" ht="15" customHeight="1" x14ac:dyDescent="0.25">
      <c r="A6" s="2"/>
      <c r="B6" s="24">
        <v>1992</v>
      </c>
      <c r="C6" s="24" t="s">
        <v>51</v>
      </c>
      <c r="D6" s="76" t="s">
        <v>59</v>
      </c>
      <c r="E6" s="24">
        <v>26</v>
      </c>
      <c r="F6" s="24">
        <v>2</v>
      </c>
      <c r="G6" s="24">
        <v>6</v>
      </c>
      <c r="H6" s="24">
        <v>16</v>
      </c>
      <c r="I6" s="24">
        <v>87</v>
      </c>
      <c r="J6" s="24">
        <v>42</v>
      </c>
      <c r="K6" s="24">
        <v>17</v>
      </c>
      <c r="L6" s="24">
        <v>20</v>
      </c>
      <c r="M6" s="24">
        <v>8</v>
      </c>
      <c r="N6" s="31">
        <v>0.44600000000000001</v>
      </c>
      <c r="O6" s="23"/>
      <c r="P6" s="17"/>
      <c r="Q6" s="17"/>
      <c r="R6" s="17"/>
      <c r="S6" s="17"/>
      <c r="T6" s="23"/>
      <c r="U6" s="24">
        <v>6</v>
      </c>
      <c r="V6" s="26">
        <v>0</v>
      </c>
      <c r="W6" s="26">
        <v>0</v>
      </c>
      <c r="X6" s="26">
        <v>6</v>
      </c>
      <c r="Y6" s="26">
        <v>8</v>
      </c>
      <c r="Z6" s="27">
        <v>0.20499999999999999</v>
      </c>
      <c r="AA6" s="23"/>
      <c r="AB6" s="17"/>
      <c r="AC6" s="17"/>
      <c r="AD6" s="17"/>
      <c r="AE6" s="17"/>
      <c r="AF6" s="23"/>
      <c r="AG6" s="68" t="s">
        <v>73</v>
      </c>
      <c r="AH6" s="68" t="s">
        <v>74</v>
      </c>
      <c r="AI6" s="68" t="s">
        <v>75</v>
      </c>
      <c r="AJ6" s="68"/>
      <c r="AK6" s="23"/>
      <c r="AL6" s="24"/>
      <c r="AM6" s="24"/>
      <c r="AN6" s="24"/>
      <c r="AO6" s="24"/>
      <c r="AP6" s="28"/>
      <c r="AQ6" s="24"/>
      <c r="AR6" s="38"/>
    </row>
    <row r="7" spans="1:44" s="4" customFormat="1" ht="15" customHeight="1" x14ac:dyDescent="0.25">
      <c r="A7" s="2"/>
      <c r="B7" s="24">
        <v>1993</v>
      </c>
      <c r="C7" s="24" t="s">
        <v>48</v>
      </c>
      <c r="D7" s="76" t="s">
        <v>59</v>
      </c>
      <c r="E7" s="24">
        <v>28</v>
      </c>
      <c r="F7" s="24">
        <v>1</v>
      </c>
      <c r="G7" s="24">
        <v>12</v>
      </c>
      <c r="H7" s="24">
        <v>26</v>
      </c>
      <c r="I7" s="24">
        <v>97</v>
      </c>
      <c r="J7" s="24">
        <v>42</v>
      </c>
      <c r="K7" s="24">
        <v>24</v>
      </c>
      <c r="L7" s="24">
        <v>18</v>
      </c>
      <c r="M7" s="24">
        <v>13</v>
      </c>
      <c r="N7" s="31">
        <v>0.443</v>
      </c>
      <c r="O7" s="23"/>
      <c r="P7" s="17"/>
      <c r="Q7" s="17"/>
      <c r="R7" s="17"/>
      <c r="S7" s="17"/>
      <c r="T7" s="23"/>
      <c r="U7" s="24">
        <v>9</v>
      </c>
      <c r="V7" s="26">
        <v>1</v>
      </c>
      <c r="W7" s="26">
        <v>3</v>
      </c>
      <c r="X7" s="26">
        <v>8</v>
      </c>
      <c r="Y7" s="26">
        <v>32</v>
      </c>
      <c r="Z7" s="27">
        <v>0.44400000000000001</v>
      </c>
      <c r="AA7" s="23"/>
      <c r="AB7" s="17"/>
      <c r="AC7" s="17" t="s">
        <v>93</v>
      </c>
      <c r="AD7" s="17"/>
      <c r="AE7" s="17"/>
      <c r="AF7" s="23"/>
      <c r="AG7" s="68" t="s">
        <v>76</v>
      </c>
      <c r="AH7" s="68" t="s">
        <v>77</v>
      </c>
      <c r="AI7" s="68" t="s">
        <v>78</v>
      </c>
      <c r="AJ7" s="68"/>
      <c r="AK7" s="23"/>
      <c r="AL7" s="24"/>
      <c r="AM7" s="24"/>
      <c r="AN7" s="24"/>
      <c r="AO7" s="24"/>
      <c r="AP7" s="28"/>
      <c r="AQ7" s="24">
        <v>1</v>
      </c>
      <c r="AR7" s="38"/>
    </row>
    <row r="8" spans="1:44" s="4" customFormat="1" ht="15" customHeight="1" x14ac:dyDescent="0.25">
      <c r="A8" s="2"/>
      <c r="B8" s="24">
        <v>1994</v>
      </c>
      <c r="C8" s="24" t="s">
        <v>50</v>
      </c>
      <c r="D8" s="76" t="s">
        <v>59</v>
      </c>
      <c r="E8" s="24">
        <v>33</v>
      </c>
      <c r="F8" s="24">
        <v>1</v>
      </c>
      <c r="G8" s="24">
        <v>9</v>
      </c>
      <c r="H8" s="24">
        <v>21</v>
      </c>
      <c r="I8" s="24">
        <v>78</v>
      </c>
      <c r="J8" s="24">
        <v>40</v>
      </c>
      <c r="K8" s="24">
        <v>12</v>
      </c>
      <c r="L8" s="24">
        <v>16</v>
      </c>
      <c r="M8" s="24">
        <v>10</v>
      </c>
      <c r="N8" s="31">
        <v>0.39</v>
      </c>
      <c r="O8" s="73"/>
      <c r="P8" s="17"/>
      <c r="Q8" s="17"/>
      <c r="R8" s="17"/>
      <c r="S8" s="17"/>
      <c r="T8" s="23"/>
      <c r="U8" s="24">
        <v>4</v>
      </c>
      <c r="V8" s="26">
        <v>0</v>
      </c>
      <c r="W8" s="26">
        <v>3</v>
      </c>
      <c r="X8" s="26">
        <v>3</v>
      </c>
      <c r="Y8" s="26">
        <v>11</v>
      </c>
      <c r="Z8" s="27">
        <v>0.40699999999999997</v>
      </c>
      <c r="AA8" s="23"/>
      <c r="AB8" s="17"/>
      <c r="AC8" s="17"/>
      <c r="AD8" s="17"/>
      <c r="AE8" s="17"/>
      <c r="AF8" s="23"/>
      <c r="AG8" s="68"/>
      <c r="AH8" s="68" t="s">
        <v>79</v>
      </c>
      <c r="AI8" s="68"/>
      <c r="AJ8" s="68" t="s">
        <v>80</v>
      </c>
      <c r="AK8" s="23"/>
      <c r="AL8" s="24"/>
      <c r="AM8" s="24"/>
      <c r="AN8" s="24">
        <v>1</v>
      </c>
      <c r="AO8" s="26">
        <v>1</v>
      </c>
      <c r="AP8" s="28"/>
      <c r="AQ8" s="24"/>
      <c r="AR8" s="38"/>
    </row>
    <row r="9" spans="1:44" s="4" customFormat="1" ht="15" customHeight="1" x14ac:dyDescent="0.25">
      <c r="A9" s="2"/>
      <c r="B9" s="24">
        <v>1995</v>
      </c>
      <c r="C9" s="24" t="s">
        <v>60</v>
      </c>
      <c r="D9" s="76" t="s">
        <v>59</v>
      </c>
      <c r="E9" s="24">
        <v>29</v>
      </c>
      <c r="F9" s="24">
        <v>0</v>
      </c>
      <c r="G9" s="24">
        <v>10</v>
      </c>
      <c r="H9" s="24">
        <v>13</v>
      </c>
      <c r="I9" s="24">
        <v>61</v>
      </c>
      <c r="J9" s="24">
        <v>26</v>
      </c>
      <c r="K9" s="24">
        <v>12</v>
      </c>
      <c r="L9" s="24">
        <v>13</v>
      </c>
      <c r="M9" s="24">
        <v>10</v>
      </c>
      <c r="N9" s="31">
        <v>0.308</v>
      </c>
      <c r="O9" s="73"/>
      <c r="P9" s="17"/>
      <c r="Q9" s="17"/>
      <c r="R9" s="17"/>
      <c r="S9" s="17"/>
      <c r="T9" s="23"/>
      <c r="U9" s="24">
        <v>10</v>
      </c>
      <c r="V9" s="26">
        <v>0</v>
      </c>
      <c r="W9" s="26">
        <v>7</v>
      </c>
      <c r="X9" s="26">
        <v>5</v>
      </c>
      <c r="Y9" s="26">
        <v>19</v>
      </c>
      <c r="Z9" s="27">
        <v>0.33900000000000002</v>
      </c>
      <c r="AA9" s="23"/>
      <c r="AB9" s="17"/>
      <c r="AC9" s="17"/>
      <c r="AD9" s="17"/>
      <c r="AE9" s="17"/>
      <c r="AF9" s="23"/>
      <c r="AG9" s="68" t="s">
        <v>81</v>
      </c>
      <c r="AH9" s="68" t="s">
        <v>82</v>
      </c>
      <c r="AI9" s="68"/>
      <c r="AJ9" s="68" t="s">
        <v>83</v>
      </c>
      <c r="AK9" s="23"/>
      <c r="AL9" s="24"/>
      <c r="AM9" s="24"/>
      <c r="AN9" s="24">
        <v>1</v>
      </c>
      <c r="AO9" s="26"/>
      <c r="AP9" s="28">
        <v>1</v>
      </c>
      <c r="AQ9" s="24"/>
      <c r="AR9" s="38"/>
    </row>
    <row r="10" spans="1:44" s="4" customFormat="1" ht="15" customHeight="1" x14ac:dyDescent="0.25">
      <c r="A10" s="2"/>
      <c r="B10" s="24">
        <v>1996</v>
      </c>
      <c r="C10" s="24" t="s">
        <v>52</v>
      </c>
      <c r="D10" s="76" t="s">
        <v>59</v>
      </c>
      <c r="E10" s="24">
        <v>29</v>
      </c>
      <c r="F10" s="24">
        <v>0</v>
      </c>
      <c r="G10" s="24">
        <v>18</v>
      </c>
      <c r="H10" s="24">
        <v>19</v>
      </c>
      <c r="I10" s="24">
        <v>88</v>
      </c>
      <c r="J10" s="24">
        <v>21</v>
      </c>
      <c r="K10" s="24">
        <v>23</v>
      </c>
      <c r="L10" s="24">
        <v>26</v>
      </c>
      <c r="M10" s="24">
        <v>18</v>
      </c>
      <c r="N10" s="31">
        <v>0.47299999999999998</v>
      </c>
      <c r="O10" s="73"/>
      <c r="P10" s="17"/>
      <c r="Q10" s="17"/>
      <c r="R10" s="17"/>
      <c r="S10" s="17"/>
      <c r="T10" s="23"/>
      <c r="U10" s="24">
        <v>4</v>
      </c>
      <c r="V10" s="26">
        <v>1</v>
      </c>
      <c r="W10" s="26">
        <v>1</v>
      </c>
      <c r="X10" s="26">
        <v>3</v>
      </c>
      <c r="Y10" s="26">
        <v>9</v>
      </c>
      <c r="Z10" s="27">
        <v>0.32100000000000001</v>
      </c>
      <c r="AA10" s="23"/>
      <c r="AB10" s="17"/>
      <c r="AC10" s="17"/>
      <c r="AD10" s="17"/>
      <c r="AE10" s="17"/>
      <c r="AF10" s="23"/>
      <c r="AG10" s="68" t="s">
        <v>89</v>
      </c>
      <c r="AH10" s="68"/>
      <c r="AI10" s="68"/>
      <c r="AJ10" s="68"/>
      <c r="AK10" s="23"/>
      <c r="AL10" s="24"/>
      <c r="AM10" s="24"/>
      <c r="AN10" s="24">
        <v>1</v>
      </c>
      <c r="AO10" s="26"/>
      <c r="AP10" s="28"/>
      <c r="AQ10" s="24"/>
      <c r="AR10" s="38"/>
    </row>
    <row r="11" spans="1:44" s="4" customFormat="1" ht="15" customHeight="1" x14ac:dyDescent="0.25">
      <c r="A11" s="2"/>
      <c r="B11" s="77">
        <v>1997</v>
      </c>
      <c r="C11" s="24" t="s">
        <v>52</v>
      </c>
      <c r="D11" s="76" t="s">
        <v>59</v>
      </c>
      <c r="E11" s="24">
        <v>24</v>
      </c>
      <c r="F11" s="24">
        <v>1</v>
      </c>
      <c r="G11" s="24">
        <v>13</v>
      </c>
      <c r="H11" s="24">
        <v>6</v>
      </c>
      <c r="I11" s="24">
        <v>43</v>
      </c>
      <c r="J11" s="77">
        <v>16</v>
      </c>
      <c r="K11" s="77">
        <v>2</v>
      </c>
      <c r="L11" s="77">
        <v>11</v>
      </c>
      <c r="M11" s="77">
        <v>14</v>
      </c>
      <c r="N11" s="31">
        <v>0.33900000000000002</v>
      </c>
      <c r="O11" s="73"/>
      <c r="P11" s="17"/>
      <c r="Q11" s="17"/>
      <c r="R11" s="17"/>
      <c r="S11" s="17"/>
      <c r="T11" s="23"/>
      <c r="U11" s="24">
        <v>5</v>
      </c>
      <c r="V11" s="26">
        <v>0</v>
      </c>
      <c r="W11" s="26">
        <v>0</v>
      </c>
      <c r="X11" s="26">
        <v>1</v>
      </c>
      <c r="Y11" s="26">
        <v>14</v>
      </c>
      <c r="Z11" s="27">
        <v>0.438</v>
      </c>
      <c r="AA11" s="23"/>
      <c r="AB11" s="17"/>
      <c r="AC11" s="17"/>
      <c r="AD11" s="17"/>
      <c r="AE11" s="17"/>
      <c r="AF11" s="23"/>
      <c r="AG11" s="68" t="s">
        <v>84</v>
      </c>
      <c r="AH11" s="68"/>
      <c r="AI11" s="68"/>
      <c r="AJ11" s="68"/>
      <c r="AK11" s="23"/>
      <c r="AL11" s="24"/>
      <c r="AM11" s="24"/>
      <c r="AN11" s="24"/>
      <c r="AO11" s="26"/>
      <c r="AP11" s="28"/>
      <c r="AQ11" s="24"/>
      <c r="AR11" s="38"/>
    </row>
    <row r="12" spans="1:44" s="4" customFormat="1" ht="15" customHeight="1" x14ac:dyDescent="0.25">
      <c r="A12" s="2"/>
      <c r="B12" s="24">
        <v>1998</v>
      </c>
      <c r="C12" s="24" t="s">
        <v>50</v>
      </c>
      <c r="D12" s="76" t="s">
        <v>59</v>
      </c>
      <c r="E12" s="24">
        <v>24</v>
      </c>
      <c r="F12" s="24">
        <v>1</v>
      </c>
      <c r="G12" s="24">
        <v>10</v>
      </c>
      <c r="H12" s="24">
        <v>5</v>
      </c>
      <c r="I12" s="24">
        <v>45</v>
      </c>
      <c r="J12" s="24">
        <v>23</v>
      </c>
      <c r="K12" s="24">
        <v>1</v>
      </c>
      <c r="L12" s="24">
        <v>10</v>
      </c>
      <c r="M12" s="24">
        <v>11</v>
      </c>
      <c r="N12" s="31">
        <v>0.36599999999999999</v>
      </c>
      <c r="O12" s="73"/>
      <c r="P12" s="17"/>
      <c r="Q12" s="17"/>
      <c r="R12" s="17"/>
      <c r="S12" s="17"/>
      <c r="T12" s="23"/>
      <c r="U12" s="24">
        <v>10</v>
      </c>
      <c r="V12" s="26">
        <v>1</v>
      </c>
      <c r="W12" s="26">
        <v>7</v>
      </c>
      <c r="X12" s="26">
        <v>4</v>
      </c>
      <c r="Y12" s="26">
        <v>28</v>
      </c>
      <c r="Z12" s="27">
        <v>0.41799999999999998</v>
      </c>
      <c r="AA12" s="23"/>
      <c r="AB12" s="17" t="s">
        <v>54</v>
      </c>
      <c r="AC12" s="17"/>
      <c r="AD12" s="17"/>
      <c r="AE12" s="17"/>
      <c r="AF12" s="23"/>
      <c r="AG12" s="68" t="s">
        <v>85</v>
      </c>
      <c r="AH12" s="68" t="s">
        <v>86</v>
      </c>
      <c r="AI12" s="68"/>
      <c r="AJ12" s="68" t="s">
        <v>87</v>
      </c>
      <c r="AK12" s="23"/>
      <c r="AL12" s="24"/>
      <c r="AM12" s="24"/>
      <c r="AN12" s="24">
        <v>1</v>
      </c>
      <c r="AO12" s="26">
        <v>1</v>
      </c>
      <c r="AP12" s="24"/>
      <c r="AQ12" s="24"/>
      <c r="AR12" s="38"/>
    </row>
    <row r="13" spans="1:44" s="4" customFormat="1" ht="15" customHeight="1" x14ac:dyDescent="0.25">
      <c r="A13" s="2"/>
      <c r="B13" s="24">
        <v>1999</v>
      </c>
      <c r="C13" s="24" t="s">
        <v>53</v>
      </c>
      <c r="D13" s="76" t="s">
        <v>59</v>
      </c>
      <c r="E13" s="24">
        <v>17</v>
      </c>
      <c r="F13" s="24">
        <v>1</v>
      </c>
      <c r="G13" s="24">
        <v>3</v>
      </c>
      <c r="H13" s="24">
        <v>6</v>
      </c>
      <c r="I13" s="24">
        <v>30</v>
      </c>
      <c r="J13" s="24">
        <v>20</v>
      </c>
      <c r="K13" s="24">
        <v>1</v>
      </c>
      <c r="L13" s="24">
        <v>5</v>
      </c>
      <c r="M13" s="24">
        <v>4</v>
      </c>
      <c r="N13" s="31">
        <v>0.39</v>
      </c>
      <c r="O13" s="73"/>
      <c r="P13" s="17"/>
      <c r="Q13" s="17"/>
      <c r="R13" s="17"/>
      <c r="S13" s="17"/>
      <c r="T13" s="23"/>
      <c r="U13" s="24">
        <v>3</v>
      </c>
      <c r="V13" s="26">
        <v>0</v>
      </c>
      <c r="W13" s="26">
        <v>0</v>
      </c>
      <c r="X13" s="26">
        <v>0</v>
      </c>
      <c r="Y13" s="26">
        <v>13</v>
      </c>
      <c r="Z13" s="27">
        <v>0.81299999999999994</v>
      </c>
      <c r="AA13" s="23"/>
      <c r="AB13" s="17"/>
      <c r="AC13" s="17"/>
      <c r="AD13" s="17"/>
      <c r="AE13" s="17"/>
      <c r="AF13" s="23"/>
      <c r="AG13" s="68" t="s">
        <v>88</v>
      </c>
      <c r="AH13" s="68"/>
      <c r="AI13" s="68"/>
      <c r="AJ13" s="68"/>
      <c r="AK13" s="23"/>
      <c r="AL13" s="24"/>
      <c r="AM13" s="24"/>
      <c r="AN13" s="24">
        <v>1</v>
      </c>
      <c r="AO13" s="26"/>
      <c r="AP13" s="24"/>
      <c r="AQ13" s="24"/>
      <c r="AR13" s="38"/>
    </row>
    <row r="14" spans="1:44" s="4" customFormat="1" ht="15" customHeight="1" x14ac:dyDescent="0.25">
      <c r="A14" s="1"/>
      <c r="B14" s="15" t="s">
        <v>7</v>
      </c>
      <c r="C14" s="16"/>
      <c r="D14" s="14"/>
      <c r="E14" s="17">
        <v>228</v>
      </c>
      <c r="F14" s="17">
        <v>7</v>
      </c>
      <c r="G14" s="17">
        <v>84</v>
      </c>
      <c r="H14" s="17">
        <v>114</v>
      </c>
      <c r="I14" s="17">
        <v>550</v>
      </c>
      <c r="J14" s="17">
        <v>238</v>
      </c>
      <c r="K14" s="17">
        <v>94</v>
      </c>
      <c r="L14" s="17">
        <v>127</v>
      </c>
      <c r="M14" s="17">
        <v>91</v>
      </c>
      <c r="N14" s="32">
        <v>0.39600000000000002</v>
      </c>
      <c r="O14" s="70"/>
      <c r="P14" s="60" t="s">
        <v>34</v>
      </c>
      <c r="Q14" s="60" t="s">
        <v>34</v>
      </c>
      <c r="R14" s="60" t="s">
        <v>34</v>
      </c>
      <c r="S14" s="60" t="s">
        <v>34</v>
      </c>
      <c r="T14" s="29"/>
      <c r="U14" s="17">
        <v>51</v>
      </c>
      <c r="V14" s="17">
        <v>3</v>
      </c>
      <c r="W14" s="17">
        <v>21</v>
      </c>
      <c r="X14" s="17">
        <v>30</v>
      </c>
      <c r="Y14" s="17">
        <v>134</v>
      </c>
      <c r="Z14" s="32">
        <v>0.39800000000000002</v>
      </c>
      <c r="AA14" s="70"/>
      <c r="AB14" s="60" t="s">
        <v>34</v>
      </c>
      <c r="AC14" s="60" t="s">
        <v>34</v>
      </c>
      <c r="AD14" s="60" t="s">
        <v>34</v>
      </c>
      <c r="AE14" s="60" t="s">
        <v>34</v>
      </c>
      <c r="AF14" s="23"/>
      <c r="AG14" s="60" t="s">
        <v>90</v>
      </c>
      <c r="AH14" s="60" t="s">
        <v>91</v>
      </c>
      <c r="AI14" s="60" t="s">
        <v>92</v>
      </c>
      <c r="AJ14" s="60" t="s">
        <v>49</v>
      </c>
      <c r="AK14" s="23"/>
      <c r="AL14" s="17">
        <v>0</v>
      </c>
      <c r="AM14" s="17">
        <v>0</v>
      </c>
      <c r="AN14" s="17">
        <v>5</v>
      </c>
      <c r="AO14" s="17">
        <v>2</v>
      </c>
      <c r="AP14" s="17">
        <v>1</v>
      </c>
      <c r="AQ14" s="17">
        <v>1</v>
      </c>
      <c r="AR14" s="38"/>
    </row>
    <row r="15" spans="1:44" s="4" customFormat="1" ht="15" customHeight="1" x14ac:dyDescent="0.25">
      <c r="A15" s="1"/>
      <c r="B15" s="15" t="s">
        <v>109</v>
      </c>
      <c r="C15" s="16"/>
      <c r="D15" s="14"/>
      <c r="E15" s="16"/>
      <c r="F15" s="13"/>
      <c r="G15" s="13"/>
      <c r="H15" s="13"/>
      <c r="I15" s="13"/>
      <c r="J15" s="13"/>
      <c r="K15" s="13"/>
      <c r="L15" s="13"/>
      <c r="M15" s="13"/>
      <c r="N15" s="61"/>
      <c r="O15" s="23"/>
      <c r="P15" s="21"/>
      <c r="Q15" s="19"/>
      <c r="R15" s="62"/>
      <c r="S15" s="63"/>
      <c r="T15" s="23"/>
      <c r="U15" s="16"/>
      <c r="V15" s="13" t="s">
        <v>108</v>
      </c>
      <c r="W15" s="13"/>
      <c r="X15" s="13"/>
      <c r="Y15" s="13"/>
      <c r="Z15" s="14"/>
      <c r="AA15" s="23"/>
      <c r="AB15" s="64"/>
      <c r="AC15" s="65"/>
      <c r="AD15" s="62"/>
      <c r="AE15" s="63"/>
      <c r="AF15" s="23"/>
      <c r="AG15" s="66">
        <v>0.57099999999999995</v>
      </c>
      <c r="AH15" s="67">
        <v>0.6</v>
      </c>
      <c r="AI15" s="67">
        <v>0.5</v>
      </c>
      <c r="AJ15" s="75">
        <v>0.66700000000000004</v>
      </c>
      <c r="AK15" s="23"/>
      <c r="AL15" s="16"/>
      <c r="AM15" s="13"/>
      <c r="AN15" s="13"/>
      <c r="AO15" s="13"/>
      <c r="AP15" s="13"/>
      <c r="AQ15" s="14"/>
      <c r="AR15" s="38"/>
    </row>
    <row r="16" spans="1:44" ht="15" customHeight="1" x14ac:dyDescent="0.25">
      <c r="A16" s="2"/>
      <c r="B16" s="25" t="s">
        <v>2</v>
      </c>
      <c r="C16" s="28"/>
      <c r="D16" s="33">
        <v>569</v>
      </c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34"/>
      <c r="P16" s="23"/>
      <c r="Q16" s="23"/>
      <c r="R16" s="23"/>
      <c r="S16" s="23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23"/>
      <c r="AG16" s="34"/>
      <c r="AH16" s="34"/>
      <c r="AI16" s="34"/>
      <c r="AJ16" s="34"/>
      <c r="AK16" s="23"/>
      <c r="AL16" s="34"/>
      <c r="AM16" s="34"/>
      <c r="AN16" s="34"/>
      <c r="AO16" s="34"/>
      <c r="AP16" s="34"/>
      <c r="AQ16" s="34"/>
      <c r="AR16" s="38"/>
    </row>
    <row r="17" spans="1:45" s="4" customFormat="1" ht="15" customHeight="1" x14ac:dyDescent="0.25">
      <c r="A17" s="2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29"/>
      <c r="P17" s="29"/>
      <c r="Q17" s="29"/>
      <c r="R17" s="29"/>
      <c r="S17" s="29"/>
      <c r="T17" s="29"/>
      <c r="U17" s="34"/>
      <c r="V17" s="37"/>
      <c r="W17" s="34"/>
      <c r="X17" s="34"/>
      <c r="Y17" s="34"/>
      <c r="Z17" s="34"/>
      <c r="AA17" s="34"/>
      <c r="AB17" s="34"/>
      <c r="AC17" s="34"/>
      <c r="AD17" s="34"/>
      <c r="AE17" s="34"/>
      <c r="AF17" s="23"/>
      <c r="AG17" s="34"/>
      <c r="AH17" s="34"/>
      <c r="AI17" s="34"/>
      <c r="AJ17" s="34"/>
      <c r="AK17" s="23"/>
      <c r="AL17" s="34"/>
      <c r="AM17" s="34"/>
      <c r="AN17" s="34"/>
      <c r="AO17" s="34"/>
      <c r="AP17" s="34"/>
      <c r="AQ17" s="34"/>
      <c r="AR17" s="38"/>
    </row>
    <row r="18" spans="1:45" ht="15" customHeight="1" x14ac:dyDescent="0.25">
      <c r="A18" s="2"/>
      <c r="B18" s="21" t="s">
        <v>24</v>
      </c>
      <c r="C18" s="39"/>
      <c r="D18" s="39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16</v>
      </c>
      <c r="J18" s="34"/>
      <c r="K18" s="17" t="s">
        <v>26</v>
      </c>
      <c r="L18" s="17" t="s">
        <v>27</v>
      </c>
      <c r="M18" s="17" t="s">
        <v>28</v>
      </c>
      <c r="N18" s="17" t="s">
        <v>21</v>
      </c>
      <c r="O18" s="23"/>
      <c r="P18" s="40" t="s">
        <v>29</v>
      </c>
      <c r="Q18" s="11"/>
      <c r="R18" s="11"/>
      <c r="S18" s="11"/>
      <c r="T18" s="41"/>
      <c r="U18" s="41"/>
      <c r="V18" s="41"/>
      <c r="W18" s="41"/>
      <c r="X18" s="41"/>
      <c r="Y18" s="11"/>
      <c r="Z18" s="11"/>
      <c r="AA18" s="11"/>
      <c r="AB18" s="41"/>
      <c r="AC18" s="41"/>
      <c r="AD18" s="11"/>
      <c r="AE18" s="42"/>
      <c r="AF18" s="23"/>
      <c r="AG18" s="40" t="s">
        <v>43</v>
      </c>
      <c r="AH18" s="11"/>
      <c r="AI18" s="41"/>
      <c r="AJ18" s="42"/>
      <c r="AK18" s="23"/>
      <c r="AL18" s="9" t="s">
        <v>44</v>
      </c>
      <c r="AM18" s="11"/>
      <c r="AN18" s="11"/>
      <c r="AO18" s="11"/>
      <c r="AP18" s="11"/>
      <c r="AQ18" s="42"/>
      <c r="AR18" s="38"/>
    </row>
    <row r="19" spans="1:45" ht="15" customHeight="1" x14ac:dyDescent="0.25">
      <c r="A19" s="2"/>
      <c r="B19" s="40" t="s">
        <v>12</v>
      </c>
      <c r="C19" s="11"/>
      <c r="D19" s="42"/>
      <c r="E19" s="24">
        <v>228</v>
      </c>
      <c r="F19" s="24">
        <v>7</v>
      </c>
      <c r="G19" s="24">
        <v>84</v>
      </c>
      <c r="H19" s="24">
        <v>114</v>
      </c>
      <c r="I19" s="24">
        <v>550</v>
      </c>
      <c r="J19" s="34"/>
      <c r="K19" s="43">
        <v>0.39912280701754388</v>
      </c>
      <c r="L19" s="43">
        <v>0.5</v>
      </c>
      <c r="M19" s="43">
        <v>2.4122807017543861</v>
      </c>
      <c r="N19" s="31">
        <v>0.39600000000000002</v>
      </c>
      <c r="O19" s="23"/>
      <c r="P19" s="95" t="s">
        <v>9</v>
      </c>
      <c r="Q19" s="114"/>
      <c r="R19" s="96" t="s">
        <v>62</v>
      </c>
      <c r="S19" s="96"/>
      <c r="T19" s="96"/>
      <c r="U19" s="96"/>
      <c r="V19" s="96"/>
      <c r="W19" s="96"/>
      <c r="X19" s="115"/>
      <c r="Y19" s="115" t="s">
        <v>45</v>
      </c>
      <c r="Z19" s="115"/>
      <c r="AA19" s="96"/>
      <c r="AB19" s="116" t="s">
        <v>69</v>
      </c>
      <c r="AC19" s="117"/>
      <c r="AD19" s="117"/>
      <c r="AE19" s="97"/>
      <c r="AF19" s="23"/>
      <c r="AG19" s="118"/>
      <c r="AH19" s="130"/>
      <c r="AI19" s="96"/>
      <c r="AJ19" s="97"/>
      <c r="AK19" s="23"/>
      <c r="AL19" s="95"/>
      <c r="AM19" s="115"/>
      <c r="AN19" s="96"/>
      <c r="AO19" s="96"/>
      <c r="AP19" s="96"/>
      <c r="AQ19" s="97"/>
      <c r="AR19" s="38"/>
    </row>
    <row r="20" spans="1:45" ht="15" customHeight="1" x14ac:dyDescent="0.25">
      <c r="A20" s="2"/>
      <c r="B20" s="44" t="s">
        <v>14</v>
      </c>
      <c r="C20" s="45"/>
      <c r="D20" s="46"/>
      <c r="E20" s="24">
        <v>51</v>
      </c>
      <c r="F20" s="24">
        <v>3</v>
      </c>
      <c r="G20" s="24">
        <v>21</v>
      </c>
      <c r="H20" s="24">
        <v>30</v>
      </c>
      <c r="I20" s="24">
        <v>134</v>
      </c>
      <c r="J20" s="34"/>
      <c r="K20" s="43">
        <v>0.47058823529411764</v>
      </c>
      <c r="L20" s="43">
        <v>0.58823529411764708</v>
      </c>
      <c r="M20" s="43">
        <v>2.6274509803921569</v>
      </c>
      <c r="N20" s="31">
        <v>0.39762611275964393</v>
      </c>
      <c r="O20" s="23"/>
      <c r="P20" s="118" t="s">
        <v>37</v>
      </c>
      <c r="Q20" s="119"/>
      <c r="R20" s="120" t="s">
        <v>63</v>
      </c>
      <c r="S20" s="120"/>
      <c r="T20" s="120"/>
      <c r="U20" s="120"/>
      <c r="V20" s="120"/>
      <c r="W20" s="120"/>
      <c r="X20" s="121"/>
      <c r="Y20" s="121" t="s">
        <v>66</v>
      </c>
      <c r="Z20" s="121"/>
      <c r="AA20" s="120"/>
      <c r="AB20" s="122" t="s">
        <v>70</v>
      </c>
      <c r="AC20" s="70"/>
      <c r="AD20" s="70"/>
      <c r="AE20" s="123"/>
      <c r="AF20" s="23"/>
      <c r="AG20" s="118"/>
      <c r="AH20" s="131"/>
      <c r="AI20" s="120"/>
      <c r="AJ20" s="123"/>
      <c r="AK20" s="23"/>
      <c r="AL20" s="118"/>
      <c r="AM20" s="121"/>
      <c r="AN20" s="120"/>
      <c r="AO20" s="120"/>
      <c r="AP20" s="120"/>
      <c r="AQ20" s="123"/>
      <c r="AR20" s="38"/>
    </row>
    <row r="21" spans="1:45" ht="15" customHeight="1" x14ac:dyDescent="0.25">
      <c r="A21" s="2"/>
      <c r="B21" s="47" t="s">
        <v>15</v>
      </c>
      <c r="C21" s="48"/>
      <c r="D21" s="49"/>
      <c r="E21" s="30"/>
      <c r="F21" s="30"/>
      <c r="G21" s="30"/>
      <c r="H21" s="30"/>
      <c r="I21" s="30"/>
      <c r="J21" s="34"/>
      <c r="K21" s="50"/>
      <c r="L21" s="50"/>
      <c r="M21" s="50"/>
      <c r="N21" s="51"/>
      <c r="O21" s="23"/>
      <c r="P21" s="118" t="s">
        <v>38</v>
      </c>
      <c r="Q21" s="119"/>
      <c r="R21" s="120" t="s">
        <v>64</v>
      </c>
      <c r="S21" s="120"/>
      <c r="T21" s="120"/>
      <c r="U21" s="120"/>
      <c r="V21" s="120"/>
      <c r="W21" s="120"/>
      <c r="X21" s="121"/>
      <c r="Y21" s="121" t="s">
        <v>67</v>
      </c>
      <c r="Z21" s="121"/>
      <c r="AA21" s="120"/>
      <c r="AB21" s="122" t="s">
        <v>71</v>
      </c>
      <c r="AC21" s="70"/>
      <c r="AD21" s="70"/>
      <c r="AE21" s="123"/>
      <c r="AF21" s="23"/>
      <c r="AG21" s="132"/>
      <c r="AH21" s="131"/>
      <c r="AI21" s="120"/>
      <c r="AJ21" s="123"/>
      <c r="AK21" s="23"/>
      <c r="AL21" s="118"/>
      <c r="AM21" s="121"/>
      <c r="AN21" s="120"/>
      <c r="AO21" s="120"/>
      <c r="AP21" s="120"/>
      <c r="AQ21" s="123"/>
      <c r="AR21" s="38"/>
    </row>
    <row r="22" spans="1:45" ht="15" customHeight="1" x14ac:dyDescent="0.25">
      <c r="A22" s="2"/>
      <c r="B22" s="52" t="s">
        <v>25</v>
      </c>
      <c r="C22" s="53"/>
      <c r="D22" s="54"/>
      <c r="E22" s="17">
        <v>279</v>
      </c>
      <c r="F22" s="17">
        <v>10</v>
      </c>
      <c r="G22" s="17">
        <v>105</v>
      </c>
      <c r="H22" s="17">
        <v>144</v>
      </c>
      <c r="I22" s="17">
        <v>684</v>
      </c>
      <c r="J22" s="34"/>
      <c r="K22" s="55">
        <v>0.41218637992831542</v>
      </c>
      <c r="L22" s="55">
        <v>0.5161290322580645</v>
      </c>
      <c r="M22" s="55">
        <v>2.4516129032258065</v>
      </c>
      <c r="N22" s="32">
        <v>0.39606253618992471</v>
      </c>
      <c r="O22" s="23"/>
      <c r="P22" s="124" t="s">
        <v>10</v>
      </c>
      <c r="Q22" s="125"/>
      <c r="R22" s="126" t="s">
        <v>65</v>
      </c>
      <c r="S22" s="126"/>
      <c r="T22" s="126"/>
      <c r="U22" s="126"/>
      <c r="V22" s="126"/>
      <c r="W22" s="126"/>
      <c r="X22" s="127"/>
      <c r="Y22" s="127" t="s">
        <v>68</v>
      </c>
      <c r="Z22" s="127"/>
      <c r="AA22" s="126"/>
      <c r="AB22" s="92" t="s">
        <v>72</v>
      </c>
      <c r="AC22" s="128"/>
      <c r="AD22" s="128"/>
      <c r="AE22" s="129"/>
      <c r="AF22" s="23"/>
      <c r="AG22" s="133"/>
      <c r="AH22" s="134"/>
      <c r="AI22" s="135"/>
      <c r="AJ22" s="129"/>
      <c r="AK22" s="23"/>
      <c r="AL22" s="124"/>
      <c r="AM22" s="127"/>
      <c r="AN22" s="126"/>
      <c r="AO22" s="126"/>
      <c r="AP22" s="126"/>
      <c r="AQ22" s="129"/>
      <c r="AR22" s="38"/>
    </row>
    <row r="23" spans="1:45" ht="15" customHeight="1" x14ac:dyDescent="0.25">
      <c r="A23" s="2"/>
      <c r="B23" s="36"/>
      <c r="C23" s="36"/>
      <c r="D23" s="36"/>
      <c r="E23" s="36"/>
      <c r="F23" s="36"/>
      <c r="G23" s="36"/>
      <c r="H23" s="36"/>
      <c r="I23" s="36"/>
      <c r="J23" s="34"/>
      <c r="K23" s="36"/>
      <c r="L23" s="36"/>
      <c r="M23" s="36"/>
      <c r="N23" s="35"/>
      <c r="O23" s="23">
        <f>SUM(O20:O22)</f>
        <v>0</v>
      </c>
      <c r="P23" s="34"/>
      <c r="Q23" s="37"/>
      <c r="R23" s="34"/>
      <c r="S23" s="34"/>
      <c r="T23" s="23"/>
      <c r="U23" s="23"/>
      <c r="V23" s="37"/>
      <c r="W23" s="34"/>
      <c r="X23" s="34"/>
      <c r="Y23" s="23"/>
      <c r="Z23" s="23"/>
      <c r="AA23" s="23"/>
      <c r="AB23" s="23"/>
      <c r="AC23" s="23"/>
      <c r="AD23" s="23"/>
      <c r="AE23" s="23"/>
      <c r="AF23" s="23"/>
      <c r="AG23" s="23"/>
      <c r="AH23" s="56"/>
      <c r="AI23" s="34"/>
      <c r="AJ23" s="34"/>
      <c r="AK23" s="23"/>
      <c r="AL23" s="34"/>
      <c r="AM23" s="34"/>
      <c r="AN23" s="34"/>
      <c r="AO23" s="34"/>
      <c r="AP23" s="34"/>
      <c r="AQ23" s="34"/>
      <c r="AR23" s="38"/>
    </row>
    <row r="24" spans="1:45" ht="15" customHeight="1" x14ac:dyDescent="0.2">
      <c r="A24" s="2"/>
      <c r="B24" s="57" t="s">
        <v>47</v>
      </c>
      <c r="C24" s="34"/>
      <c r="D24" s="57" t="s">
        <v>105</v>
      </c>
      <c r="E24" s="34"/>
      <c r="F24" s="34"/>
      <c r="G24" s="34"/>
      <c r="H24" s="34"/>
      <c r="I24" s="34"/>
      <c r="J24" s="34"/>
      <c r="K24" s="57" t="s">
        <v>61</v>
      </c>
      <c r="L24" s="34"/>
      <c r="M24" s="23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</row>
    <row r="25" spans="1:45" ht="15" customHeight="1" x14ac:dyDescent="0.2">
      <c r="A25" s="2"/>
      <c r="B25" s="23"/>
      <c r="C25" s="23"/>
      <c r="D25" s="57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</row>
    <row r="26" spans="1:45" ht="15" customHeight="1" x14ac:dyDescent="0.2">
      <c r="A26" s="2"/>
      <c r="B26" s="136" t="s">
        <v>110</v>
      </c>
      <c r="C26" s="137"/>
      <c r="D26" s="137"/>
      <c r="E26" s="137"/>
      <c r="F26" s="137" t="s">
        <v>111</v>
      </c>
      <c r="G26" s="137" t="s">
        <v>3</v>
      </c>
      <c r="H26" s="137" t="s">
        <v>5</v>
      </c>
      <c r="I26" s="137" t="s">
        <v>6</v>
      </c>
      <c r="J26" s="137" t="s">
        <v>112</v>
      </c>
      <c r="K26" s="138" t="s">
        <v>16</v>
      </c>
      <c r="L26" s="34"/>
      <c r="M26" s="139" t="s">
        <v>113</v>
      </c>
      <c r="N26" s="140"/>
      <c r="O26" s="140"/>
      <c r="P26" s="137" t="s">
        <v>3</v>
      </c>
      <c r="Q26" s="137" t="s">
        <v>5</v>
      </c>
      <c r="R26" s="137" t="s">
        <v>6</v>
      </c>
      <c r="S26" s="137" t="s">
        <v>112</v>
      </c>
      <c r="T26" s="140"/>
      <c r="U26" s="138" t="s">
        <v>16</v>
      </c>
      <c r="V26" s="34"/>
      <c r="W26" s="139" t="s">
        <v>114</v>
      </c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1"/>
      <c r="AI26" s="139" t="s">
        <v>229</v>
      </c>
      <c r="AJ26" s="142"/>
      <c r="AK26" s="142"/>
      <c r="AL26" s="142"/>
      <c r="AM26" s="140"/>
      <c r="AN26" s="140"/>
      <c r="AO26" s="140"/>
      <c r="AP26" s="140"/>
      <c r="AQ26" s="143"/>
      <c r="AR26" s="23"/>
      <c r="AS26" s="23"/>
    </row>
    <row r="27" spans="1:45" ht="15" customHeight="1" x14ac:dyDescent="0.2">
      <c r="A27" s="2"/>
      <c r="B27" s="144">
        <v>1991</v>
      </c>
      <c r="C27" s="70" t="s">
        <v>58</v>
      </c>
      <c r="D27" s="120" t="s">
        <v>59</v>
      </c>
      <c r="E27" s="70"/>
      <c r="F27" s="70">
        <v>21</v>
      </c>
      <c r="G27" s="70">
        <v>27</v>
      </c>
      <c r="H27" s="145">
        <f t="shared" ref="H27" si="0">PRODUCT((F5+G5)/E5)</f>
        <v>0.16666666666666666</v>
      </c>
      <c r="I27" s="145">
        <f t="shared" ref="I27" si="1">PRODUCT(H5/E5)</f>
        <v>0.1111111111111111</v>
      </c>
      <c r="J27" s="145">
        <f t="shared" ref="J27" si="2">PRODUCT(F5+G5+H5)/E5</f>
        <v>0.27777777777777779</v>
      </c>
      <c r="K27" s="146">
        <f t="shared" ref="K27" si="3">PRODUCT(I5/E5)</f>
        <v>1.1666666666666667</v>
      </c>
      <c r="L27" s="37"/>
      <c r="M27" s="132" t="s">
        <v>124</v>
      </c>
      <c r="N27" s="70"/>
      <c r="O27" s="70">
        <v>20</v>
      </c>
      <c r="P27" s="70" t="s">
        <v>138</v>
      </c>
      <c r="Q27" s="70" t="s">
        <v>147</v>
      </c>
      <c r="R27" s="70" t="s">
        <v>156</v>
      </c>
      <c r="S27" s="70" t="s">
        <v>165</v>
      </c>
      <c r="T27" s="145"/>
      <c r="U27" s="122" t="s">
        <v>174</v>
      </c>
      <c r="V27" s="37"/>
      <c r="W27" s="132" t="s">
        <v>116</v>
      </c>
      <c r="X27" s="131"/>
      <c r="Y27" s="120"/>
      <c r="Z27" s="120"/>
      <c r="AA27" s="120"/>
      <c r="AB27" s="120"/>
      <c r="AC27" s="120"/>
      <c r="AD27" s="120"/>
      <c r="AE27" s="120"/>
      <c r="AF27" s="120"/>
      <c r="AG27" s="121"/>
      <c r="AH27" s="147"/>
      <c r="AI27" s="144">
        <v>7280</v>
      </c>
      <c r="AJ27" s="130" t="s">
        <v>213</v>
      </c>
      <c r="AK27" s="120"/>
      <c r="AL27" s="120"/>
      <c r="AM27" s="120"/>
      <c r="AN27" s="120"/>
      <c r="AO27" s="120"/>
      <c r="AP27" s="120"/>
      <c r="AQ27" s="123"/>
      <c r="AR27" s="23"/>
      <c r="AS27" s="23"/>
    </row>
    <row r="28" spans="1:45" ht="15" customHeight="1" x14ac:dyDescent="0.2">
      <c r="A28" s="2"/>
      <c r="B28" s="144">
        <v>1992</v>
      </c>
      <c r="C28" s="70" t="s">
        <v>51</v>
      </c>
      <c r="D28" s="120" t="s">
        <v>59</v>
      </c>
      <c r="E28" s="70"/>
      <c r="F28" s="70">
        <v>22</v>
      </c>
      <c r="G28" s="70">
        <v>33</v>
      </c>
      <c r="H28" s="145">
        <f t="shared" ref="H28:H35" si="4">PRODUCT((F6+G6)/E6)</f>
        <v>0.30769230769230771</v>
      </c>
      <c r="I28" s="145">
        <f t="shared" ref="I28:I35" si="5">PRODUCT(H6/E6)</f>
        <v>0.61538461538461542</v>
      </c>
      <c r="J28" s="145">
        <f t="shared" ref="J28:J35" si="6">PRODUCT(F6+G6+H6)/E6</f>
        <v>0.92307692307692313</v>
      </c>
      <c r="K28" s="146">
        <f t="shared" ref="K28:K35" si="7">PRODUCT(I6/E6)</f>
        <v>3.3461538461538463</v>
      </c>
      <c r="L28" s="37"/>
      <c r="M28" s="132" t="s">
        <v>125</v>
      </c>
      <c r="N28" s="70"/>
      <c r="O28" s="70">
        <v>20</v>
      </c>
      <c r="P28" s="70" t="s">
        <v>139</v>
      </c>
      <c r="Q28" s="70" t="s">
        <v>148</v>
      </c>
      <c r="R28" s="70" t="s">
        <v>157</v>
      </c>
      <c r="S28" s="70" t="s">
        <v>166</v>
      </c>
      <c r="T28" s="145"/>
      <c r="U28" s="122" t="s">
        <v>175</v>
      </c>
      <c r="V28" s="37"/>
      <c r="W28" s="148" t="s">
        <v>118</v>
      </c>
      <c r="X28" s="131"/>
      <c r="Y28" s="131" t="s">
        <v>136</v>
      </c>
      <c r="Z28" s="159"/>
      <c r="AA28" s="159"/>
      <c r="AB28" s="159"/>
      <c r="AC28" s="159"/>
      <c r="AD28" s="159"/>
      <c r="AE28" s="159"/>
      <c r="AF28" s="159"/>
      <c r="AG28" s="159" t="s">
        <v>137</v>
      </c>
      <c r="AH28" s="123"/>
      <c r="AI28" s="165">
        <v>6647</v>
      </c>
      <c r="AJ28" s="131" t="s">
        <v>214</v>
      </c>
      <c r="AK28" s="120"/>
      <c r="AL28" s="120"/>
      <c r="AM28" s="120"/>
      <c r="AN28" s="120"/>
      <c r="AO28" s="120"/>
      <c r="AP28" s="70"/>
      <c r="AQ28" s="123"/>
      <c r="AR28" s="23"/>
      <c r="AS28" s="23"/>
    </row>
    <row r="29" spans="1:45" ht="15" customHeight="1" x14ac:dyDescent="0.2">
      <c r="A29" s="2"/>
      <c r="B29" s="144">
        <v>1993</v>
      </c>
      <c r="C29" s="70" t="s">
        <v>48</v>
      </c>
      <c r="D29" s="120" t="s">
        <v>59</v>
      </c>
      <c r="E29" s="70"/>
      <c r="F29" s="70">
        <v>23</v>
      </c>
      <c r="G29" s="70">
        <v>29</v>
      </c>
      <c r="H29" s="145">
        <f t="shared" si="4"/>
        <v>0.4642857142857143</v>
      </c>
      <c r="I29" s="161">
        <f t="shared" si="5"/>
        <v>0.9285714285714286</v>
      </c>
      <c r="J29" s="161">
        <f t="shared" si="6"/>
        <v>1.3928571428571428</v>
      </c>
      <c r="K29" s="164">
        <f t="shared" si="7"/>
        <v>3.4642857142857144</v>
      </c>
      <c r="L29" s="37"/>
      <c r="M29" s="132" t="s">
        <v>115</v>
      </c>
      <c r="N29" s="70"/>
      <c r="O29" s="70">
        <v>21</v>
      </c>
      <c r="P29" s="70" t="s">
        <v>140</v>
      </c>
      <c r="Q29" s="70" t="s">
        <v>149</v>
      </c>
      <c r="R29" s="70" t="s">
        <v>158</v>
      </c>
      <c r="S29" s="70" t="s">
        <v>167</v>
      </c>
      <c r="T29" s="145"/>
      <c r="U29" s="122" t="s">
        <v>176</v>
      </c>
      <c r="V29" s="37"/>
      <c r="W29" s="148"/>
      <c r="X29" s="131"/>
      <c r="Y29" s="131"/>
      <c r="Z29" s="120"/>
      <c r="AA29" s="120"/>
      <c r="AB29" s="120"/>
      <c r="AC29" s="131"/>
      <c r="AD29" s="120"/>
      <c r="AE29" s="120"/>
      <c r="AF29" s="120"/>
      <c r="AG29" s="120"/>
      <c r="AH29" s="123"/>
      <c r="AI29" s="70">
        <v>6435</v>
      </c>
      <c r="AJ29" s="131" t="s">
        <v>215</v>
      </c>
      <c r="AK29" s="120"/>
      <c r="AL29" s="120"/>
      <c r="AM29" s="131"/>
      <c r="AN29" s="120"/>
      <c r="AO29" s="120"/>
      <c r="AP29" s="70"/>
      <c r="AQ29" s="123"/>
      <c r="AR29" s="23"/>
      <c r="AS29" s="23"/>
    </row>
    <row r="30" spans="1:45" ht="15" customHeight="1" x14ac:dyDescent="0.2">
      <c r="A30" s="2"/>
      <c r="B30" s="144">
        <v>1994</v>
      </c>
      <c r="C30" s="70" t="s">
        <v>50</v>
      </c>
      <c r="D30" s="120" t="s">
        <v>59</v>
      </c>
      <c r="E30" s="70"/>
      <c r="F30" s="70">
        <v>24</v>
      </c>
      <c r="G30" s="70">
        <v>12</v>
      </c>
      <c r="H30" s="145">
        <f t="shared" si="4"/>
        <v>0.30303030303030304</v>
      </c>
      <c r="I30" s="145">
        <f t="shared" si="5"/>
        <v>0.63636363636363635</v>
      </c>
      <c r="J30" s="145">
        <f t="shared" si="6"/>
        <v>0.93939393939393945</v>
      </c>
      <c r="K30" s="146">
        <f t="shared" si="7"/>
        <v>2.3636363636363638</v>
      </c>
      <c r="L30" s="37"/>
      <c r="M30" s="132" t="s">
        <v>117</v>
      </c>
      <c r="N30" s="70"/>
      <c r="O30" s="70"/>
      <c r="P30" s="70" t="s">
        <v>141</v>
      </c>
      <c r="Q30" s="70" t="s">
        <v>150</v>
      </c>
      <c r="R30" s="70" t="s">
        <v>159</v>
      </c>
      <c r="S30" s="70" t="s">
        <v>168</v>
      </c>
      <c r="T30" s="145"/>
      <c r="U30" s="122" t="s">
        <v>177</v>
      </c>
      <c r="V30" s="37"/>
      <c r="W30" s="148"/>
      <c r="X30" s="131"/>
      <c r="Y30" s="131"/>
      <c r="Z30" s="120"/>
      <c r="AA30" s="120"/>
      <c r="AB30" s="120"/>
      <c r="AC30" s="131"/>
      <c r="AD30" s="120"/>
      <c r="AE30" s="120"/>
      <c r="AF30" s="120"/>
      <c r="AG30" s="120"/>
      <c r="AH30" s="123"/>
      <c r="AI30" s="165">
        <v>6237</v>
      </c>
      <c r="AJ30" s="131" t="s">
        <v>216</v>
      </c>
      <c r="AK30" s="120"/>
      <c r="AL30" s="120"/>
      <c r="AM30" s="131"/>
      <c r="AN30" s="120"/>
      <c r="AO30" s="120"/>
      <c r="AP30" s="70"/>
      <c r="AQ30" s="123"/>
      <c r="AR30" s="23"/>
      <c r="AS30" s="23"/>
    </row>
    <row r="31" spans="1:45" ht="15" customHeight="1" x14ac:dyDescent="0.2">
      <c r="A31" s="2"/>
      <c r="B31" s="144">
        <v>1995</v>
      </c>
      <c r="C31" s="70" t="s">
        <v>60</v>
      </c>
      <c r="D31" s="120" t="s">
        <v>59</v>
      </c>
      <c r="E31" s="70"/>
      <c r="F31" s="70">
        <v>25</v>
      </c>
      <c r="G31" s="70">
        <v>28</v>
      </c>
      <c r="H31" s="145">
        <f t="shared" si="4"/>
        <v>0.34482758620689657</v>
      </c>
      <c r="I31" s="145">
        <f t="shared" si="5"/>
        <v>0.44827586206896552</v>
      </c>
      <c r="J31" s="145">
        <f t="shared" si="6"/>
        <v>0.7931034482758621</v>
      </c>
      <c r="K31" s="146">
        <f t="shared" si="7"/>
        <v>2.103448275862069</v>
      </c>
      <c r="L31" s="37"/>
      <c r="M31" s="132" t="s">
        <v>119</v>
      </c>
      <c r="N31" s="70"/>
      <c r="O31" s="70"/>
      <c r="P31" s="70" t="s">
        <v>142</v>
      </c>
      <c r="Q31" s="70" t="s">
        <v>151</v>
      </c>
      <c r="R31" s="70" t="s">
        <v>160</v>
      </c>
      <c r="S31" s="70" t="s">
        <v>169</v>
      </c>
      <c r="T31" s="145"/>
      <c r="U31" s="122" t="s">
        <v>178</v>
      </c>
      <c r="V31" s="37"/>
      <c r="W31" s="148"/>
      <c r="X31" s="131"/>
      <c r="Y31" s="131"/>
      <c r="Z31" s="120"/>
      <c r="AA31" s="120"/>
      <c r="AB31" s="120"/>
      <c r="AC31" s="131"/>
      <c r="AD31" s="120"/>
      <c r="AE31" s="120"/>
      <c r="AF31" s="120"/>
      <c r="AG31" s="120"/>
      <c r="AH31" s="123"/>
      <c r="AI31" s="165">
        <v>6094</v>
      </c>
      <c r="AJ31" s="131" t="s">
        <v>217</v>
      </c>
      <c r="AK31" s="120"/>
      <c r="AL31" s="120"/>
      <c r="AM31" s="131"/>
      <c r="AN31" s="120"/>
      <c r="AO31" s="120"/>
      <c r="AP31" s="120"/>
      <c r="AQ31" s="123"/>
      <c r="AR31" s="23"/>
      <c r="AS31" s="23"/>
    </row>
    <row r="32" spans="1:45" ht="15" customHeight="1" x14ac:dyDescent="0.2">
      <c r="A32" s="2"/>
      <c r="B32" s="144">
        <v>1996</v>
      </c>
      <c r="C32" s="70" t="s">
        <v>52</v>
      </c>
      <c r="D32" s="120" t="s">
        <v>59</v>
      </c>
      <c r="E32" s="70"/>
      <c r="F32" s="70">
        <v>26</v>
      </c>
      <c r="G32" s="70">
        <v>28</v>
      </c>
      <c r="H32" s="161">
        <f t="shared" si="4"/>
        <v>0.62068965517241381</v>
      </c>
      <c r="I32" s="145">
        <f t="shared" si="5"/>
        <v>0.65517241379310343</v>
      </c>
      <c r="J32" s="145">
        <f t="shared" si="6"/>
        <v>1.2758620689655173</v>
      </c>
      <c r="K32" s="146">
        <f t="shared" si="7"/>
        <v>3.0344827586206895</v>
      </c>
      <c r="L32" s="37"/>
      <c r="M32" s="132" t="s">
        <v>120</v>
      </c>
      <c r="N32" s="70"/>
      <c r="O32" s="70"/>
      <c r="P32" s="70" t="s">
        <v>143</v>
      </c>
      <c r="Q32" s="70" t="s">
        <v>152</v>
      </c>
      <c r="R32" s="70" t="s">
        <v>161</v>
      </c>
      <c r="S32" s="70" t="s">
        <v>170</v>
      </c>
      <c r="T32" s="145"/>
      <c r="U32" s="122" t="s">
        <v>179</v>
      </c>
      <c r="V32" s="37"/>
      <c r="W32" s="148"/>
      <c r="X32" s="131"/>
      <c r="Y32" s="131"/>
      <c r="Z32" s="120"/>
      <c r="AA32" s="120"/>
      <c r="AB32" s="120"/>
      <c r="AC32" s="131"/>
      <c r="AD32" s="120"/>
      <c r="AE32" s="120"/>
      <c r="AF32" s="120"/>
      <c r="AG32" s="120"/>
      <c r="AH32" s="123"/>
      <c r="AI32" s="165">
        <v>5831</v>
      </c>
      <c r="AJ32" s="131" t="s">
        <v>218</v>
      </c>
      <c r="AK32" s="120"/>
      <c r="AL32" s="120"/>
      <c r="AM32" s="131"/>
      <c r="AN32" s="120"/>
      <c r="AO32" s="120"/>
      <c r="AP32" s="120"/>
      <c r="AQ32" s="123"/>
      <c r="AR32" s="23"/>
      <c r="AS32" s="23"/>
    </row>
    <row r="33" spans="1:45" ht="15" customHeight="1" x14ac:dyDescent="0.2">
      <c r="A33" s="2"/>
      <c r="B33" s="144">
        <v>1997</v>
      </c>
      <c r="C33" s="70" t="s">
        <v>52</v>
      </c>
      <c r="D33" s="120" t="s">
        <v>59</v>
      </c>
      <c r="E33" s="70"/>
      <c r="F33" s="70">
        <v>27</v>
      </c>
      <c r="G33" s="70">
        <v>28</v>
      </c>
      <c r="H33" s="145">
        <f t="shared" si="4"/>
        <v>0.58333333333333337</v>
      </c>
      <c r="I33" s="145">
        <f t="shared" si="5"/>
        <v>0.25</v>
      </c>
      <c r="J33" s="145">
        <f t="shared" si="6"/>
        <v>0.83333333333333337</v>
      </c>
      <c r="K33" s="146">
        <f t="shared" si="7"/>
        <v>1.7916666666666667</v>
      </c>
      <c r="L33" s="37"/>
      <c r="M33" s="132" t="s">
        <v>121</v>
      </c>
      <c r="N33" s="70"/>
      <c r="O33" s="70"/>
      <c r="P33" s="70" t="s">
        <v>144</v>
      </c>
      <c r="Q33" s="70" t="s">
        <v>153</v>
      </c>
      <c r="R33" s="70" t="s">
        <v>162</v>
      </c>
      <c r="S33" s="70" t="s">
        <v>171</v>
      </c>
      <c r="T33" s="145"/>
      <c r="U33" s="122" t="s">
        <v>180</v>
      </c>
      <c r="V33" s="37"/>
      <c r="W33" s="148"/>
      <c r="X33" s="131"/>
      <c r="Y33" s="131"/>
      <c r="Z33" s="120"/>
      <c r="AA33" s="120"/>
      <c r="AB33" s="120"/>
      <c r="AC33" s="131"/>
      <c r="AD33" s="120"/>
      <c r="AE33" s="120"/>
      <c r="AF33" s="120"/>
      <c r="AG33" s="120"/>
      <c r="AH33" s="123"/>
      <c r="AI33" s="165">
        <v>5753</v>
      </c>
      <c r="AJ33" s="120" t="s">
        <v>219</v>
      </c>
      <c r="AK33" s="120"/>
      <c r="AL33" s="120"/>
      <c r="AM33" s="131"/>
      <c r="AN33" s="120"/>
      <c r="AO33" s="120"/>
      <c r="AP33" s="120"/>
      <c r="AQ33" s="123"/>
      <c r="AR33" s="23"/>
      <c r="AS33" s="23"/>
    </row>
    <row r="34" spans="1:45" ht="15" customHeight="1" x14ac:dyDescent="0.2">
      <c r="A34" s="2"/>
      <c r="B34" s="144">
        <v>1998</v>
      </c>
      <c r="C34" s="70" t="s">
        <v>50</v>
      </c>
      <c r="D34" s="120" t="s">
        <v>59</v>
      </c>
      <c r="E34" s="70"/>
      <c r="F34" s="70">
        <v>28</v>
      </c>
      <c r="G34" s="70">
        <v>28</v>
      </c>
      <c r="H34" s="145">
        <f t="shared" si="4"/>
        <v>0.45833333333333331</v>
      </c>
      <c r="I34" s="145">
        <f t="shared" si="5"/>
        <v>0.20833333333333334</v>
      </c>
      <c r="J34" s="145">
        <f t="shared" si="6"/>
        <v>0.66666666666666663</v>
      </c>
      <c r="K34" s="146">
        <f t="shared" si="7"/>
        <v>1.875</v>
      </c>
      <c r="L34" s="37"/>
      <c r="M34" s="132" t="s">
        <v>122</v>
      </c>
      <c r="N34" s="70"/>
      <c r="O34" s="70"/>
      <c r="P34" s="70" t="s">
        <v>145</v>
      </c>
      <c r="Q34" s="70" t="s">
        <v>154</v>
      </c>
      <c r="R34" s="70" t="s">
        <v>163</v>
      </c>
      <c r="S34" s="70" t="s">
        <v>172</v>
      </c>
      <c r="T34" s="145"/>
      <c r="U34" s="122" t="s">
        <v>181</v>
      </c>
      <c r="V34" s="37"/>
      <c r="W34" s="148"/>
      <c r="X34" s="131"/>
      <c r="Y34" s="131"/>
      <c r="Z34" s="120"/>
      <c r="AA34" s="120"/>
      <c r="AB34" s="120"/>
      <c r="AC34" s="131"/>
      <c r="AD34" s="120"/>
      <c r="AE34" s="120"/>
      <c r="AF34" s="120"/>
      <c r="AG34" s="120"/>
      <c r="AH34" s="123"/>
      <c r="AI34" s="165">
        <v>5540</v>
      </c>
      <c r="AJ34" s="120" t="s">
        <v>220</v>
      </c>
      <c r="AK34" s="120"/>
      <c r="AL34" s="120"/>
      <c r="AM34" s="131"/>
      <c r="AN34" s="120"/>
      <c r="AO34" s="120"/>
      <c r="AP34" s="120"/>
      <c r="AQ34" s="123"/>
      <c r="AR34" s="23"/>
      <c r="AS34" s="23"/>
    </row>
    <row r="35" spans="1:45" ht="15" customHeight="1" x14ac:dyDescent="0.2">
      <c r="A35" s="2"/>
      <c r="B35" s="144">
        <v>1999</v>
      </c>
      <c r="C35" s="70" t="s">
        <v>53</v>
      </c>
      <c r="D35" s="120" t="s">
        <v>59</v>
      </c>
      <c r="E35" s="70"/>
      <c r="F35" s="70">
        <v>29</v>
      </c>
      <c r="G35" s="70">
        <v>28</v>
      </c>
      <c r="H35" s="145">
        <f t="shared" si="4"/>
        <v>0.23529411764705882</v>
      </c>
      <c r="I35" s="145">
        <f t="shared" si="5"/>
        <v>0.35294117647058826</v>
      </c>
      <c r="J35" s="145">
        <f t="shared" si="6"/>
        <v>0.58823529411764708</v>
      </c>
      <c r="K35" s="146">
        <f t="shared" si="7"/>
        <v>1.7647058823529411</v>
      </c>
      <c r="L35" s="37"/>
      <c r="M35" s="132" t="s">
        <v>123</v>
      </c>
      <c r="N35" s="70"/>
      <c r="O35" s="70"/>
      <c r="P35" s="160" t="s">
        <v>146</v>
      </c>
      <c r="Q35" s="160" t="s">
        <v>155</v>
      </c>
      <c r="R35" s="160" t="s">
        <v>164</v>
      </c>
      <c r="S35" s="160" t="s">
        <v>173</v>
      </c>
      <c r="T35" s="161"/>
      <c r="U35" s="162" t="s">
        <v>182</v>
      </c>
      <c r="V35" s="37"/>
      <c r="W35" s="148"/>
      <c r="X35" s="131"/>
      <c r="Y35" s="131"/>
      <c r="Z35" s="120"/>
      <c r="AA35" s="120"/>
      <c r="AB35" s="120"/>
      <c r="AC35" s="131"/>
      <c r="AD35" s="120"/>
      <c r="AE35" s="120"/>
      <c r="AF35" s="120"/>
      <c r="AG35" s="120"/>
      <c r="AH35" s="123"/>
      <c r="AI35" s="165">
        <v>5510</v>
      </c>
      <c r="AJ35" s="120" t="s">
        <v>221</v>
      </c>
      <c r="AK35" s="120"/>
      <c r="AL35" s="120"/>
      <c r="AM35" s="131"/>
      <c r="AN35" s="120"/>
      <c r="AO35" s="120"/>
      <c r="AP35" s="120"/>
      <c r="AQ35" s="123"/>
      <c r="AR35" s="23"/>
      <c r="AS35" s="23"/>
    </row>
    <row r="36" spans="1:45" ht="15" customHeight="1" x14ac:dyDescent="0.2">
      <c r="A36" s="2"/>
      <c r="B36" s="144"/>
      <c r="C36" s="70"/>
      <c r="D36" s="120"/>
      <c r="E36" s="70"/>
      <c r="F36" s="70"/>
      <c r="G36" s="70"/>
      <c r="H36" s="145"/>
      <c r="I36" s="145"/>
      <c r="J36" s="145"/>
      <c r="K36" s="146"/>
      <c r="L36" s="37"/>
      <c r="M36" s="132"/>
      <c r="N36" s="70"/>
      <c r="O36" s="70"/>
      <c r="P36" s="70"/>
      <c r="Q36" s="70"/>
      <c r="R36" s="145"/>
      <c r="S36" s="145"/>
      <c r="T36" s="145"/>
      <c r="U36" s="146"/>
      <c r="V36" s="37"/>
      <c r="W36" s="148"/>
      <c r="X36" s="131"/>
      <c r="Y36" s="131"/>
      <c r="Z36" s="120"/>
      <c r="AA36" s="120"/>
      <c r="AB36" s="120"/>
      <c r="AC36" s="131"/>
      <c r="AD36" s="120"/>
      <c r="AE36" s="120"/>
      <c r="AF36" s="120"/>
      <c r="AG36" s="120"/>
      <c r="AH36" s="123"/>
      <c r="AI36" s="165">
        <v>5485</v>
      </c>
      <c r="AJ36" s="120" t="s">
        <v>222</v>
      </c>
      <c r="AK36" s="120"/>
      <c r="AL36" s="120"/>
      <c r="AM36" s="131"/>
      <c r="AN36" s="120"/>
      <c r="AO36" s="120"/>
      <c r="AP36" s="120"/>
      <c r="AQ36" s="123"/>
      <c r="AR36" s="23"/>
      <c r="AS36" s="23"/>
    </row>
    <row r="37" spans="1:45" ht="15" customHeight="1" x14ac:dyDescent="0.2">
      <c r="A37" s="2"/>
      <c r="B37" s="144"/>
      <c r="C37" s="70"/>
      <c r="D37" s="120"/>
      <c r="E37" s="70"/>
      <c r="F37" s="70"/>
      <c r="G37" s="70"/>
      <c r="H37" s="145"/>
      <c r="I37" s="145"/>
      <c r="J37" s="145"/>
      <c r="K37" s="146"/>
      <c r="L37" s="37"/>
      <c r="M37" s="132"/>
      <c r="N37" s="70"/>
      <c r="O37" s="70"/>
      <c r="P37" s="70"/>
      <c r="Q37" s="70"/>
      <c r="R37" s="145"/>
      <c r="S37" s="145"/>
      <c r="T37" s="145"/>
      <c r="U37" s="146"/>
      <c r="V37" s="37"/>
      <c r="W37" s="148"/>
      <c r="X37" s="131"/>
      <c r="Y37" s="131"/>
      <c r="Z37" s="120"/>
      <c r="AA37" s="120"/>
      <c r="AB37" s="120"/>
      <c r="AC37" s="131"/>
      <c r="AD37" s="120"/>
      <c r="AE37" s="120"/>
      <c r="AF37" s="120"/>
      <c r="AG37" s="120"/>
      <c r="AH37" s="123"/>
      <c r="AI37" s="165">
        <v>5273</v>
      </c>
      <c r="AJ37" s="120" t="s">
        <v>223</v>
      </c>
      <c r="AK37" s="120"/>
      <c r="AL37" s="120"/>
      <c r="AM37" s="131"/>
      <c r="AN37" s="120"/>
      <c r="AO37" s="120"/>
      <c r="AP37" s="120"/>
      <c r="AQ37" s="123"/>
      <c r="AR37" s="23"/>
      <c r="AS37" s="23"/>
    </row>
    <row r="38" spans="1:45" ht="15" customHeight="1" x14ac:dyDescent="0.2">
      <c r="A38" s="2"/>
      <c r="B38" s="144"/>
      <c r="C38" s="70"/>
      <c r="D38" s="120"/>
      <c r="E38" s="70"/>
      <c r="F38" s="70"/>
      <c r="G38" s="70"/>
      <c r="H38" s="145"/>
      <c r="I38" s="145"/>
      <c r="J38" s="145"/>
      <c r="K38" s="146"/>
      <c r="L38" s="37"/>
      <c r="M38" s="132"/>
      <c r="N38" s="70"/>
      <c r="O38" s="70"/>
      <c r="P38" s="70"/>
      <c r="Q38" s="70"/>
      <c r="R38" s="145"/>
      <c r="S38" s="145"/>
      <c r="T38" s="145"/>
      <c r="U38" s="146"/>
      <c r="V38" s="37"/>
      <c r="W38" s="148"/>
      <c r="X38" s="131"/>
      <c r="Y38" s="131"/>
      <c r="Z38" s="120"/>
      <c r="AA38" s="120"/>
      <c r="AB38" s="120"/>
      <c r="AC38" s="131"/>
      <c r="AD38" s="120"/>
      <c r="AE38" s="120"/>
      <c r="AF38" s="120"/>
      <c r="AG38" s="120"/>
      <c r="AH38" s="123"/>
      <c r="AI38" s="165">
        <v>5238</v>
      </c>
      <c r="AJ38" s="120" t="s">
        <v>224</v>
      </c>
      <c r="AK38" s="120"/>
      <c r="AL38" s="120"/>
      <c r="AM38" s="131"/>
      <c r="AN38" s="120"/>
      <c r="AO38" s="120"/>
      <c r="AP38" s="120"/>
      <c r="AQ38" s="123"/>
      <c r="AR38" s="23"/>
      <c r="AS38" s="23"/>
    </row>
    <row r="39" spans="1:45" ht="15" customHeight="1" x14ac:dyDescent="0.2">
      <c r="A39" s="2"/>
      <c r="B39" s="144"/>
      <c r="C39" s="70"/>
      <c r="D39" s="120"/>
      <c r="E39" s="70"/>
      <c r="F39" s="70"/>
      <c r="G39" s="70"/>
      <c r="H39" s="145"/>
      <c r="I39" s="145"/>
      <c r="J39" s="145"/>
      <c r="K39" s="146"/>
      <c r="L39" s="37"/>
      <c r="M39" s="132"/>
      <c r="N39" s="70"/>
      <c r="O39" s="70"/>
      <c r="P39" s="70"/>
      <c r="Q39" s="70"/>
      <c r="R39" s="145"/>
      <c r="S39" s="145"/>
      <c r="T39" s="145"/>
      <c r="U39" s="146"/>
      <c r="V39" s="37"/>
      <c r="W39" s="148"/>
      <c r="X39" s="131"/>
      <c r="Y39" s="131"/>
      <c r="Z39" s="120"/>
      <c r="AA39" s="120"/>
      <c r="AB39" s="120"/>
      <c r="AC39" s="131"/>
      <c r="AD39" s="120"/>
      <c r="AE39" s="120"/>
      <c r="AF39" s="120"/>
      <c r="AG39" s="120"/>
      <c r="AH39" s="123"/>
      <c r="AI39" s="165">
        <v>5234</v>
      </c>
      <c r="AJ39" s="120" t="s">
        <v>225</v>
      </c>
      <c r="AK39" s="120"/>
      <c r="AL39" s="120"/>
      <c r="AM39" s="131"/>
      <c r="AN39" s="120"/>
      <c r="AO39" s="120"/>
      <c r="AP39" s="120"/>
      <c r="AQ39" s="123"/>
      <c r="AR39" s="23"/>
      <c r="AS39" s="23"/>
    </row>
    <row r="40" spans="1:45" ht="15" customHeight="1" x14ac:dyDescent="0.2">
      <c r="A40" s="2"/>
      <c r="B40" s="144"/>
      <c r="C40" s="70"/>
      <c r="D40" s="120"/>
      <c r="E40" s="70"/>
      <c r="F40" s="70"/>
      <c r="G40" s="70"/>
      <c r="H40" s="145"/>
      <c r="I40" s="145"/>
      <c r="J40" s="145"/>
      <c r="K40" s="146"/>
      <c r="L40" s="37"/>
      <c r="M40" s="132"/>
      <c r="N40" s="70"/>
      <c r="O40" s="70"/>
      <c r="P40" s="70"/>
      <c r="Q40" s="70"/>
      <c r="R40" s="145"/>
      <c r="S40" s="145"/>
      <c r="T40" s="145"/>
      <c r="U40" s="146"/>
      <c r="V40" s="37"/>
      <c r="W40" s="148"/>
      <c r="X40" s="131"/>
      <c r="Y40" s="131"/>
      <c r="Z40" s="120"/>
      <c r="AA40" s="120"/>
      <c r="AB40" s="120"/>
      <c r="AC40" s="131"/>
      <c r="AD40" s="120"/>
      <c r="AE40" s="120"/>
      <c r="AF40" s="120"/>
      <c r="AG40" s="120"/>
      <c r="AH40" s="123"/>
      <c r="AI40" s="165">
        <v>5162</v>
      </c>
      <c r="AJ40" s="120" t="s">
        <v>226</v>
      </c>
      <c r="AK40" s="120"/>
      <c r="AL40" s="120"/>
      <c r="AM40" s="131"/>
      <c r="AN40" s="120"/>
      <c r="AO40" s="120"/>
      <c r="AP40" s="120"/>
      <c r="AQ40" s="123"/>
      <c r="AR40" s="23"/>
      <c r="AS40" s="23"/>
    </row>
    <row r="41" spans="1:45" ht="15" customHeight="1" x14ac:dyDescent="0.2">
      <c r="A41" s="2"/>
      <c r="B41" s="144"/>
      <c r="C41" s="70"/>
      <c r="D41" s="120"/>
      <c r="E41" s="70"/>
      <c r="F41" s="70"/>
      <c r="G41" s="70"/>
      <c r="H41" s="145"/>
      <c r="I41" s="145"/>
      <c r="J41" s="145"/>
      <c r="K41" s="146"/>
      <c r="L41" s="37"/>
      <c r="M41" s="132"/>
      <c r="N41" s="70"/>
      <c r="O41" s="70"/>
      <c r="P41" s="70"/>
      <c r="Q41" s="70"/>
      <c r="R41" s="145"/>
      <c r="S41" s="145"/>
      <c r="T41" s="145"/>
      <c r="U41" s="146"/>
      <c r="V41" s="37"/>
      <c r="W41" s="148"/>
      <c r="X41" s="131"/>
      <c r="Y41" s="131"/>
      <c r="Z41" s="120"/>
      <c r="AA41" s="120"/>
      <c r="AB41" s="120"/>
      <c r="AC41" s="131"/>
      <c r="AD41" s="120"/>
      <c r="AE41" s="120"/>
      <c r="AF41" s="120"/>
      <c r="AG41" s="120"/>
      <c r="AH41" s="123"/>
      <c r="AI41" s="165">
        <v>5153</v>
      </c>
      <c r="AJ41" s="120" t="s">
        <v>227</v>
      </c>
      <c r="AK41" s="120"/>
      <c r="AL41" s="120"/>
      <c r="AM41" s="131"/>
      <c r="AN41" s="120"/>
      <c r="AO41" s="120"/>
      <c r="AP41" s="120"/>
      <c r="AQ41" s="123"/>
      <c r="AR41" s="23"/>
      <c r="AS41" s="23"/>
    </row>
    <row r="42" spans="1:45" ht="15" customHeight="1" x14ac:dyDescent="0.2">
      <c r="A42" s="2"/>
      <c r="B42" s="144"/>
      <c r="C42" s="70"/>
      <c r="D42" s="120"/>
      <c r="E42" s="70"/>
      <c r="F42" s="70"/>
      <c r="G42" s="70"/>
      <c r="H42" s="145"/>
      <c r="I42" s="145"/>
      <c r="J42" s="145"/>
      <c r="K42" s="146"/>
      <c r="L42" s="37"/>
      <c r="M42" s="132"/>
      <c r="N42" s="70"/>
      <c r="O42" s="70"/>
      <c r="P42" s="70"/>
      <c r="Q42" s="70"/>
      <c r="R42" s="145"/>
      <c r="S42" s="145"/>
      <c r="T42" s="145"/>
      <c r="U42" s="146"/>
      <c r="V42" s="37"/>
      <c r="W42" s="148"/>
      <c r="X42" s="131"/>
      <c r="Y42" s="131"/>
      <c r="Z42" s="120"/>
      <c r="AA42" s="120"/>
      <c r="AB42" s="120"/>
      <c r="AC42" s="131"/>
      <c r="AD42" s="120"/>
      <c r="AE42" s="120"/>
      <c r="AF42" s="120"/>
      <c r="AG42" s="120"/>
      <c r="AH42" s="123"/>
      <c r="AI42" s="165">
        <v>5016</v>
      </c>
      <c r="AJ42" s="120" t="s">
        <v>228</v>
      </c>
      <c r="AK42" s="120"/>
      <c r="AL42" s="120"/>
      <c r="AM42" s="131"/>
      <c r="AN42" s="120"/>
      <c r="AO42" s="120"/>
      <c r="AP42" s="120"/>
      <c r="AQ42" s="123"/>
      <c r="AR42" s="23"/>
      <c r="AS42" s="23"/>
    </row>
    <row r="43" spans="1:45" ht="15" customHeight="1" x14ac:dyDescent="0.2">
      <c r="A43" s="2"/>
      <c r="B43" s="124"/>
      <c r="C43" s="126"/>
      <c r="D43" s="126"/>
      <c r="E43" s="126"/>
      <c r="F43" s="126"/>
      <c r="G43" s="126"/>
      <c r="H43" s="149"/>
      <c r="I43" s="149"/>
      <c r="J43" s="149"/>
      <c r="K43" s="150"/>
      <c r="L43" s="37"/>
      <c r="M43" s="124"/>
      <c r="N43" s="126"/>
      <c r="O43" s="126"/>
      <c r="P43" s="126"/>
      <c r="Q43" s="126"/>
      <c r="R43" s="149"/>
      <c r="S43" s="149"/>
      <c r="T43" s="149"/>
      <c r="U43" s="150"/>
      <c r="V43" s="37"/>
      <c r="W43" s="124"/>
      <c r="X43" s="126"/>
      <c r="Y43" s="126"/>
      <c r="Z43" s="126"/>
      <c r="AA43" s="126"/>
      <c r="AB43" s="126"/>
      <c r="AC43" s="126"/>
      <c r="AD43" s="126"/>
      <c r="AE43" s="126"/>
      <c r="AF43" s="149"/>
      <c r="AG43" s="149"/>
      <c r="AH43" s="151"/>
      <c r="AI43" s="126"/>
      <c r="AJ43" s="126"/>
      <c r="AK43" s="126"/>
      <c r="AL43" s="126"/>
      <c r="AM43" s="126"/>
      <c r="AN43" s="126"/>
      <c r="AO43" s="126"/>
      <c r="AP43" s="126"/>
      <c r="AQ43" s="129"/>
      <c r="AR43" s="23"/>
      <c r="AS43" s="23"/>
    </row>
    <row r="44" spans="1:45" ht="15" customHeight="1" x14ac:dyDescent="0.2">
      <c r="A44" s="2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152"/>
      <c r="AG44" s="153"/>
      <c r="AH44" s="152"/>
      <c r="AI44" s="34"/>
      <c r="AJ44" s="34"/>
      <c r="AK44" s="34"/>
      <c r="AL44" s="34"/>
      <c r="AM44" s="34"/>
      <c r="AN44" s="34"/>
      <c r="AO44" s="34"/>
      <c r="AP44" s="34"/>
      <c r="AQ44" s="34"/>
      <c r="AR44" s="23"/>
      <c r="AS44" s="23"/>
    </row>
    <row r="45" spans="1:45" ht="15" customHeight="1" x14ac:dyDescent="0.2">
      <c r="A45" s="2"/>
      <c r="B45" s="136" t="s">
        <v>126</v>
      </c>
      <c r="C45" s="137"/>
      <c r="D45" s="137"/>
      <c r="E45" s="137"/>
      <c r="F45" s="137" t="s">
        <v>111</v>
      </c>
      <c r="G45" s="137" t="s">
        <v>3</v>
      </c>
      <c r="H45" s="137" t="s">
        <v>5</v>
      </c>
      <c r="I45" s="137" t="s">
        <v>6</v>
      </c>
      <c r="J45" s="137" t="s">
        <v>112</v>
      </c>
      <c r="K45" s="138" t="s">
        <v>16</v>
      </c>
      <c r="L45" s="34"/>
      <c r="M45" s="139" t="s">
        <v>113</v>
      </c>
      <c r="N45" s="140"/>
      <c r="O45" s="140"/>
      <c r="P45" s="137" t="s">
        <v>3</v>
      </c>
      <c r="Q45" s="137" t="s">
        <v>5</v>
      </c>
      <c r="R45" s="137" t="s">
        <v>6</v>
      </c>
      <c r="S45" s="137" t="s">
        <v>112</v>
      </c>
      <c r="T45" s="140"/>
      <c r="U45" s="138" t="s">
        <v>16</v>
      </c>
      <c r="V45" s="34"/>
      <c r="W45" s="139" t="s">
        <v>127</v>
      </c>
      <c r="X45" s="140"/>
      <c r="Y45" s="140"/>
      <c r="Z45" s="140"/>
      <c r="AA45" s="140"/>
      <c r="AB45" s="140"/>
      <c r="AC45" s="140"/>
      <c r="AD45" s="140"/>
      <c r="AE45" s="140"/>
      <c r="AF45" s="154"/>
      <c r="AG45" s="154"/>
      <c r="AH45" s="155"/>
      <c r="AI45" s="156"/>
      <c r="AJ45" s="142"/>
      <c r="AK45" s="142"/>
      <c r="AL45" s="142"/>
      <c r="AM45" s="140"/>
      <c r="AN45" s="140"/>
      <c r="AO45" s="140"/>
      <c r="AP45" s="140"/>
      <c r="AQ45" s="143"/>
      <c r="AR45" s="23"/>
      <c r="AS45" s="23"/>
    </row>
    <row r="46" spans="1:45" ht="15" customHeight="1" x14ac:dyDescent="0.2">
      <c r="A46" s="2"/>
      <c r="B46" s="144">
        <v>1992</v>
      </c>
      <c r="C46" s="70" t="s">
        <v>51</v>
      </c>
      <c r="D46" s="120" t="s">
        <v>59</v>
      </c>
      <c r="E46" s="70"/>
      <c r="F46" s="70">
        <v>22</v>
      </c>
      <c r="G46" s="70">
        <v>6</v>
      </c>
      <c r="H46" s="145">
        <f>PRODUCT((V6+W6)/U6)</f>
        <v>0</v>
      </c>
      <c r="I46" s="161">
        <f>PRODUCT(X6/U6)</f>
        <v>1</v>
      </c>
      <c r="J46" s="145">
        <f>PRODUCT(V6+W6+X6)/U6</f>
        <v>1</v>
      </c>
      <c r="K46" s="146">
        <f>PRODUCT(Y6/U6)</f>
        <v>1.3333333333333333</v>
      </c>
      <c r="L46" s="37"/>
      <c r="M46" s="132" t="s">
        <v>135</v>
      </c>
      <c r="N46" s="70"/>
      <c r="O46" s="70">
        <v>20</v>
      </c>
      <c r="P46" s="70" t="s">
        <v>183</v>
      </c>
      <c r="Q46" s="130"/>
      <c r="R46" s="70" t="s">
        <v>196</v>
      </c>
      <c r="S46" s="70" t="s">
        <v>202</v>
      </c>
      <c r="T46" s="157"/>
      <c r="U46" s="146" t="s">
        <v>208</v>
      </c>
      <c r="V46" s="37"/>
      <c r="W46" s="144"/>
      <c r="X46" s="131"/>
      <c r="Y46" s="131"/>
      <c r="Z46" s="120"/>
      <c r="AA46" s="120"/>
      <c r="AB46" s="120"/>
      <c r="AC46" s="120"/>
      <c r="AD46" s="120"/>
      <c r="AE46" s="120"/>
      <c r="AF46" s="158"/>
      <c r="AG46" s="157"/>
      <c r="AH46" s="146"/>
      <c r="AI46" s="130"/>
      <c r="AJ46" s="130"/>
      <c r="AK46" s="120"/>
      <c r="AL46" s="120"/>
      <c r="AM46" s="120"/>
      <c r="AN46" s="120"/>
      <c r="AO46" s="120"/>
      <c r="AP46" s="120"/>
      <c r="AQ46" s="123"/>
      <c r="AR46" s="23"/>
      <c r="AS46" s="23"/>
    </row>
    <row r="47" spans="1:45" ht="15" customHeight="1" x14ac:dyDescent="0.2">
      <c r="A47" s="2"/>
      <c r="B47" s="144">
        <v>1993</v>
      </c>
      <c r="C47" s="70" t="s">
        <v>48</v>
      </c>
      <c r="D47" s="120" t="s">
        <v>59</v>
      </c>
      <c r="E47" s="70"/>
      <c r="F47" s="70">
        <v>23</v>
      </c>
      <c r="G47" s="70">
        <v>9</v>
      </c>
      <c r="H47" s="145">
        <f t="shared" ref="H47:H53" si="8">PRODUCT((V7+W7)/U7)</f>
        <v>0.44444444444444442</v>
      </c>
      <c r="I47" s="145">
        <f t="shared" ref="I47:I53" si="9">PRODUCT(X7/U7)</f>
        <v>0.88888888888888884</v>
      </c>
      <c r="J47" s="145">
        <f t="shared" ref="J47:J53" si="10">PRODUCT(V7+W7+X7)/U7</f>
        <v>1.3333333333333333</v>
      </c>
      <c r="K47" s="146">
        <f t="shared" ref="K47:K53" si="11">PRODUCT(Y7/U7)</f>
        <v>3.5555555555555554</v>
      </c>
      <c r="L47" s="37"/>
      <c r="M47" s="132" t="s">
        <v>128</v>
      </c>
      <c r="N47" s="70"/>
      <c r="O47" s="70">
        <v>20</v>
      </c>
      <c r="P47" s="70" t="s">
        <v>184</v>
      </c>
      <c r="Q47" s="70" t="s">
        <v>191</v>
      </c>
      <c r="R47" s="70" t="s">
        <v>197</v>
      </c>
      <c r="S47" s="70" t="s">
        <v>203</v>
      </c>
      <c r="T47" s="157"/>
      <c r="U47" s="146" t="s">
        <v>209</v>
      </c>
      <c r="V47" s="37"/>
      <c r="W47" s="144"/>
      <c r="X47" s="131"/>
      <c r="Y47" s="131"/>
      <c r="Z47" s="120"/>
      <c r="AA47" s="120"/>
      <c r="AB47" s="120"/>
      <c r="AC47" s="120"/>
      <c r="AD47" s="120"/>
      <c r="AE47" s="120"/>
      <c r="AF47" s="158"/>
      <c r="AG47" s="157"/>
      <c r="AH47" s="146"/>
      <c r="AI47" s="120"/>
      <c r="AJ47" s="120"/>
      <c r="AK47" s="120"/>
      <c r="AL47" s="120"/>
      <c r="AM47" s="120"/>
      <c r="AN47" s="120"/>
      <c r="AO47" s="120"/>
      <c r="AP47" s="120"/>
      <c r="AQ47" s="123"/>
      <c r="AR47" s="23"/>
      <c r="AS47" s="23"/>
    </row>
    <row r="48" spans="1:45" ht="15" customHeight="1" x14ac:dyDescent="0.2">
      <c r="A48" s="2"/>
      <c r="B48" s="144">
        <v>1994</v>
      </c>
      <c r="C48" s="70" t="s">
        <v>50</v>
      </c>
      <c r="D48" s="120" t="s">
        <v>59</v>
      </c>
      <c r="E48" s="70"/>
      <c r="F48" s="70">
        <v>24</v>
      </c>
      <c r="G48" s="70">
        <v>4</v>
      </c>
      <c r="H48" s="161">
        <f t="shared" si="8"/>
        <v>0.75</v>
      </c>
      <c r="I48" s="145">
        <f t="shared" si="9"/>
        <v>0.75</v>
      </c>
      <c r="J48" s="161">
        <f t="shared" si="10"/>
        <v>1.5</v>
      </c>
      <c r="K48" s="146">
        <f t="shared" si="11"/>
        <v>2.75</v>
      </c>
      <c r="L48" s="37"/>
      <c r="M48" s="132" t="s">
        <v>129</v>
      </c>
      <c r="N48" s="70"/>
      <c r="O48" s="70">
        <v>21</v>
      </c>
      <c r="P48" s="70" t="s">
        <v>185</v>
      </c>
      <c r="Q48" s="70" t="s">
        <v>192</v>
      </c>
      <c r="R48" s="70" t="s">
        <v>195</v>
      </c>
      <c r="S48" s="70" t="s">
        <v>204</v>
      </c>
      <c r="T48" s="157"/>
      <c r="U48" s="146" t="s">
        <v>210</v>
      </c>
      <c r="V48" s="37"/>
      <c r="W48" s="144"/>
      <c r="X48" s="131"/>
      <c r="Y48" s="131"/>
      <c r="Z48" s="120"/>
      <c r="AA48" s="120"/>
      <c r="AB48" s="120"/>
      <c r="AC48" s="120"/>
      <c r="AD48" s="120"/>
      <c r="AE48" s="120"/>
      <c r="AF48" s="158"/>
      <c r="AG48" s="157"/>
      <c r="AH48" s="146"/>
      <c r="AI48" s="120"/>
      <c r="AJ48" s="120"/>
      <c r="AK48" s="120"/>
      <c r="AL48" s="120"/>
      <c r="AM48" s="131"/>
      <c r="AN48" s="120"/>
      <c r="AO48" s="120"/>
      <c r="AP48" s="120"/>
      <c r="AQ48" s="123"/>
      <c r="AR48" s="23"/>
      <c r="AS48" s="23"/>
    </row>
    <row r="49" spans="1:45" ht="15" customHeight="1" x14ac:dyDescent="0.2">
      <c r="A49" s="2"/>
      <c r="B49" s="144">
        <v>1995</v>
      </c>
      <c r="C49" s="70" t="s">
        <v>60</v>
      </c>
      <c r="D49" s="120" t="s">
        <v>59</v>
      </c>
      <c r="E49" s="70"/>
      <c r="F49" s="70">
        <v>25</v>
      </c>
      <c r="G49" s="70">
        <v>10</v>
      </c>
      <c r="H49" s="145">
        <f t="shared" si="8"/>
        <v>0.7</v>
      </c>
      <c r="I49" s="145">
        <f t="shared" si="9"/>
        <v>0.5</v>
      </c>
      <c r="J49" s="145">
        <f t="shared" si="10"/>
        <v>1.2</v>
      </c>
      <c r="K49" s="146">
        <f t="shared" si="11"/>
        <v>1.9</v>
      </c>
      <c r="L49" s="37"/>
      <c r="M49" s="132" t="s">
        <v>130</v>
      </c>
      <c r="N49" s="70"/>
      <c r="O49" s="70"/>
      <c r="P49" s="70" t="s">
        <v>186</v>
      </c>
      <c r="Q49" s="70" t="s">
        <v>193</v>
      </c>
      <c r="R49" s="70" t="s">
        <v>198</v>
      </c>
      <c r="S49" s="70" t="s">
        <v>205</v>
      </c>
      <c r="T49" s="157"/>
      <c r="U49" s="146" t="s">
        <v>203</v>
      </c>
      <c r="V49" s="37"/>
      <c r="W49" s="144"/>
      <c r="X49" s="131"/>
      <c r="Y49" s="131"/>
      <c r="Z49" s="120"/>
      <c r="AA49" s="120"/>
      <c r="AB49" s="120"/>
      <c r="AC49" s="120"/>
      <c r="AD49" s="120"/>
      <c r="AE49" s="120"/>
      <c r="AF49" s="158"/>
      <c r="AG49" s="157"/>
      <c r="AH49" s="146"/>
      <c r="AI49" s="120"/>
      <c r="AJ49" s="120"/>
      <c r="AK49" s="120"/>
      <c r="AL49" s="120"/>
      <c r="AM49" s="131"/>
      <c r="AN49" s="120"/>
      <c r="AO49" s="120"/>
      <c r="AP49" s="120"/>
      <c r="AQ49" s="123"/>
      <c r="AR49" s="23"/>
      <c r="AS49" s="23"/>
    </row>
    <row r="50" spans="1:45" ht="15" customHeight="1" x14ac:dyDescent="0.2">
      <c r="A50" s="2"/>
      <c r="B50" s="144">
        <v>1996</v>
      </c>
      <c r="C50" s="70" t="s">
        <v>52</v>
      </c>
      <c r="D50" s="120" t="s">
        <v>59</v>
      </c>
      <c r="E50" s="70"/>
      <c r="F50" s="70">
        <v>26</v>
      </c>
      <c r="G50" s="70">
        <v>4</v>
      </c>
      <c r="H50" s="145">
        <f t="shared" si="8"/>
        <v>0.5</v>
      </c>
      <c r="I50" s="145">
        <f t="shared" si="9"/>
        <v>0.75</v>
      </c>
      <c r="J50" s="145">
        <f t="shared" si="10"/>
        <v>1.25</v>
      </c>
      <c r="K50" s="146">
        <f t="shared" si="11"/>
        <v>2.25</v>
      </c>
      <c r="L50" s="37"/>
      <c r="M50" s="132" t="s">
        <v>131</v>
      </c>
      <c r="N50" s="70"/>
      <c r="O50" s="70"/>
      <c r="P50" s="70" t="s">
        <v>187</v>
      </c>
      <c r="Q50" s="70" t="s">
        <v>108</v>
      </c>
      <c r="R50" s="70" t="s">
        <v>199</v>
      </c>
      <c r="S50" s="70" t="s">
        <v>206</v>
      </c>
      <c r="T50" s="157"/>
      <c r="U50" s="146" t="s">
        <v>211</v>
      </c>
      <c r="V50" s="37"/>
      <c r="W50" s="144"/>
      <c r="X50" s="131"/>
      <c r="Y50" s="131"/>
      <c r="Z50" s="120"/>
      <c r="AA50" s="120"/>
      <c r="AB50" s="120"/>
      <c r="AC50" s="120"/>
      <c r="AD50" s="120"/>
      <c r="AE50" s="120"/>
      <c r="AF50" s="158"/>
      <c r="AG50" s="157"/>
      <c r="AH50" s="146"/>
      <c r="AI50" s="120"/>
      <c r="AJ50" s="120"/>
      <c r="AK50" s="120"/>
      <c r="AL50" s="120"/>
      <c r="AM50" s="131"/>
      <c r="AN50" s="120"/>
      <c r="AO50" s="120"/>
      <c r="AP50" s="120"/>
      <c r="AQ50" s="123"/>
      <c r="AR50" s="23"/>
      <c r="AS50" s="23"/>
    </row>
    <row r="51" spans="1:45" ht="15" customHeight="1" x14ac:dyDescent="0.2">
      <c r="A51" s="2"/>
      <c r="B51" s="144">
        <v>1997</v>
      </c>
      <c r="C51" s="70" t="s">
        <v>52</v>
      </c>
      <c r="D51" s="120" t="s">
        <v>59</v>
      </c>
      <c r="E51" s="70"/>
      <c r="F51" s="70">
        <v>27</v>
      </c>
      <c r="G51" s="70">
        <v>5</v>
      </c>
      <c r="H51" s="145">
        <f t="shared" si="8"/>
        <v>0</v>
      </c>
      <c r="I51" s="145">
        <f t="shared" si="9"/>
        <v>0.2</v>
      </c>
      <c r="J51" s="145">
        <f t="shared" si="10"/>
        <v>0.2</v>
      </c>
      <c r="K51" s="146">
        <f t="shared" si="11"/>
        <v>2.8</v>
      </c>
      <c r="L51" s="37"/>
      <c r="M51" s="132" t="s">
        <v>132</v>
      </c>
      <c r="N51" s="70"/>
      <c r="O51" s="70"/>
      <c r="P51" s="70" t="s">
        <v>188</v>
      </c>
      <c r="Q51" s="70" t="s">
        <v>194</v>
      </c>
      <c r="R51" s="70" t="s">
        <v>200</v>
      </c>
      <c r="S51" s="70" t="s">
        <v>206</v>
      </c>
      <c r="T51" s="157"/>
      <c r="U51" s="146" t="s">
        <v>185</v>
      </c>
      <c r="V51" s="37"/>
      <c r="W51" s="144"/>
      <c r="X51" s="131"/>
      <c r="Y51" s="131"/>
      <c r="Z51" s="120"/>
      <c r="AA51" s="120"/>
      <c r="AB51" s="120"/>
      <c r="AC51" s="120"/>
      <c r="AD51" s="120"/>
      <c r="AE51" s="120"/>
      <c r="AF51" s="158"/>
      <c r="AG51" s="157"/>
      <c r="AH51" s="146"/>
      <c r="AI51" s="120"/>
      <c r="AJ51" s="120"/>
      <c r="AK51" s="120"/>
      <c r="AL51" s="120"/>
      <c r="AM51" s="131"/>
      <c r="AN51" s="120"/>
      <c r="AO51" s="120"/>
      <c r="AP51" s="120"/>
      <c r="AQ51" s="123"/>
      <c r="AR51" s="23"/>
      <c r="AS51" s="23"/>
    </row>
    <row r="52" spans="1:45" ht="15" customHeight="1" x14ac:dyDescent="0.2">
      <c r="A52" s="2"/>
      <c r="B52" s="144">
        <v>1998</v>
      </c>
      <c r="C52" s="70" t="s">
        <v>50</v>
      </c>
      <c r="D52" s="120" t="s">
        <v>59</v>
      </c>
      <c r="E52" s="70"/>
      <c r="F52" s="70">
        <v>28</v>
      </c>
      <c r="G52" s="70">
        <v>10</v>
      </c>
      <c r="H52" s="145">
        <f t="shared" si="8"/>
        <v>0.8</v>
      </c>
      <c r="I52" s="145">
        <f t="shared" si="9"/>
        <v>0.4</v>
      </c>
      <c r="J52" s="145">
        <f t="shared" si="10"/>
        <v>1.2</v>
      </c>
      <c r="K52" s="146">
        <f t="shared" si="11"/>
        <v>2.8</v>
      </c>
      <c r="L52" s="37"/>
      <c r="M52" s="132" t="s">
        <v>133</v>
      </c>
      <c r="N52" s="70"/>
      <c r="O52" s="70"/>
      <c r="P52" s="160" t="s">
        <v>189</v>
      </c>
      <c r="Q52" s="160" t="s">
        <v>188</v>
      </c>
      <c r="R52" s="160" t="s">
        <v>201</v>
      </c>
      <c r="S52" s="160" t="s">
        <v>198</v>
      </c>
      <c r="T52" s="163"/>
      <c r="U52" s="164" t="s">
        <v>193</v>
      </c>
      <c r="V52" s="37"/>
      <c r="W52" s="144"/>
      <c r="X52" s="131"/>
      <c r="Y52" s="131"/>
      <c r="Z52" s="120"/>
      <c r="AA52" s="120"/>
      <c r="AB52" s="120"/>
      <c r="AC52" s="120"/>
      <c r="AD52" s="120"/>
      <c r="AE52" s="120"/>
      <c r="AF52" s="158"/>
      <c r="AG52" s="157"/>
      <c r="AH52" s="146"/>
      <c r="AI52" s="120"/>
      <c r="AJ52" s="120"/>
      <c r="AK52" s="120"/>
      <c r="AL52" s="120"/>
      <c r="AM52" s="131"/>
      <c r="AN52" s="120"/>
      <c r="AO52" s="120"/>
      <c r="AP52" s="120"/>
      <c r="AQ52" s="123"/>
      <c r="AR52" s="23"/>
      <c r="AS52" s="23"/>
    </row>
    <row r="53" spans="1:45" ht="15" customHeight="1" x14ac:dyDescent="0.2">
      <c r="A53" s="2"/>
      <c r="B53" s="144">
        <v>1999</v>
      </c>
      <c r="C53" s="70" t="s">
        <v>53</v>
      </c>
      <c r="D53" s="120" t="s">
        <v>59</v>
      </c>
      <c r="E53" s="70"/>
      <c r="F53" s="70">
        <v>29</v>
      </c>
      <c r="G53" s="70">
        <v>3</v>
      </c>
      <c r="H53" s="145">
        <f t="shared" si="8"/>
        <v>0</v>
      </c>
      <c r="I53" s="145">
        <f t="shared" si="9"/>
        <v>0</v>
      </c>
      <c r="J53" s="145">
        <f t="shared" si="10"/>
        <v>0</v>
      </c>
      <c r="K53" s="164">
        <f t="shared" si="11"/>
        <v>4.333333333333333</v>
      </c>
      <c r="L53" s="37"/>
      <c r="M53" s="132" t="s">
        <v>134</v>
      </c>
      <c r="N53" s="70"/>
      <c r="O53" s="70"/>
      <c r="P53" s="70" t="s">
        <v>190</v>
      </c>
      <c r="Q53" s="70" t="s">
        <v>195</v>
      </c>
      <c r="R53" s="70" t="s">
        <v>198</v>
      </c>
      <c r="S53" s="70" t="s">
        <v>207</v>
      </c>
      <c r="T53" s="157"/>
      <c r="U53" s="146" t="s">
        <v>212</v>
      </c>
      <c r="V53" s="37"/>
      <c r="W53" s="144"/>
      <c r="X53" s="131"/>
      <c r="Y53" s="131"/>
      <c r="Z53" s="120"/>
      <c r="AA53" s="120"/>
      <c r="AB53" s="120"/>
      <c r="AC53" s="120"/>
      <c r="AD53" s="120"/>
      <c r="AE53" s="120"/>
      <c r="AF53" s="158"/>
      <c r="AG53" s="157"/>
      <c r="AH53" s="146"/>
      <c r="AI53" s="120"/>
      <c r="AJ53" s="120"/>
      <c r="AK53" s="120"/>
      <c r="AL53" s="120"/>
      <c r="AM53" s="131"/>
      <c r="AN53" s="120"/>
      <c r="AO53" s="120"/>
      <c r="AP53" s="120"/>
      <c r="AQ53" s="123"/>
      <c r="AR53" s="23"/>
      <c r="AS53" s="23"/>
    </row>
    <row r="54" spans="1:45" s="8" customFormat="1" ht="15" customHeight="1" x14ac:dyDescent="0.25">
      <c r="A54" s="22"/>
      <c r="B54" s="124"/>
      <c r="C54" s="126"/>
      <c r="D54" s="126"/>
      <c r="E54" s="126"/>
      <c r="F54" s="126"/>
      <c r="G54" s="126"/>
      <c r="H54" s="149"/>
      <c r="I54" s="149"/>
      <c r="J54" s="149"/>
      <c r="K54" s="150"/>
      <c r="L54" s="37"/>
      <c r="M54" s="124"/>
      <c r="N54" s="126"/>
      <c r="O54" s="126"/>
      <c r="P54" s="126"/>
      <c r="Q54" s="126"/>
      <c r="R54" s="126"/>
      <c r="S54" s="126"/>
      <c r="T54" s="126"/>
      <c r="U54" s="150"/>
      <c r="V54" s="37"/>
      <c r="W54" s="124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9"/>
      <c r="AI54" s="126"/>
      <c r="AJ54" s="126"/>
      <c r="AK54" s="126"/>
      <c r="AL54" s="126"/>
      <c r="AM54" s="126"/>
      <c r="AN54" s="126"/>
      <c r="AO54" s="126"/>
      <c r="AP54" s="126"/>
      <c r="AQ54" s="129"/>
      <c r="AR54" s="38"/>
      <c r="AS54" s="38"/>
    </row>
    <row r="55" spans="1:45" s="8" customFormat="1" ht="15" customHeight="1" x14ac:dyDescent="0.25">
      <c r="A55" s="2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7"/>
      <c r="AG55" s="34"/>
      <c r="AH55" s="34"/>
      <c r="AI55" s="34"/>
      <c r="AJ55" s="34"/>
      <c r="AK55" s="34"/>
      <c r="AL55" s="23"/>
      <c r="AM55" s="23"/>
      <c r="AN55" s="23"/>
      <c r="AO55" s="34"/>
      <c r="AP55" s="34"/>
      <c r="AQ55" s="34"/>
      <c r="AR55" s="38"/>
      <c r="AS55" s="38"/>
    </row>
    <row r="56" spans="1:45" s="8" customFormat="1" ht="15" customHeight="1" x14ac:dyDescent="0.25">
      <c r="A56" s="2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7"/>
      <c r="AG56" s="34"/>
      <c r="AH56" s="34"/>
      <c r="AI56" s="34"/>
      <c r="AJ56" s="34"/>
      <c r="AK56" s="34"/>
      <c r="AL56" s="23"/>
      <c r="AM56" s="23"/>
      <c r="AN56" s="23"/>
      <c r="AO56" s="34"/>
      <c r="AP56" s="34"/>
      <c r="AQ56" s="34"/>
      <c r="AR56" s="38"/>
      <c r="AS56" s="3"/>
    </row>
    <row r="57" spans="1:45" s="8" customFormat="1" ht="15" customHeight="1" x14ac:dyDescent="0.25">
      <c r="A57" s="2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7"/>
      <c r="AG57" s="34"/>
      <c r="AH57" s="34"/>
      <c r="AI57" s="34"/>
      <c r="AJ57" s="34"/>
      <c r="AK57" s="34"/>
      <c r="AL57" s="23"/>
      <c r="AM57" s="23"/>
      <c r="AN57" s="23"/>
      <c r="AO57" s="34"/>
      <c r="AP57" s="34"/>
      <c r="AQ57" s="34"/>
      <c r="AR57" s="38"/>
      <c r="AS57" s="3"/>
    </row>
    <row r="58" spans="1:45" s="8" customFormat="1" ht="15" customHeight="1" x14ac:dyDescent="0.25">
      <c r="A58" s="2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7"/>
      <c r="AG58" s="34"/>
      <c r="AH58" s="34"/>
      <c r="AI58" s="34"/>
      <c r="AJ58" s="34"/>
      <c r="AK58" s="34"/>
      <c r="AL58" s="23"/>
      <c r="AM58" s="23"/>
      <c r="AN58" s="23"/>
      <c r="AO58" s="34"/>
      <c r="AP58" s="34"/>
      <c r="AQ58" s="34"/>
      <c r="AR58" s="38"/>
      <c r="AS58" s="3"/>
    </row>
    <row r="59" spans="1:45" s="8" customFormat="1" ht="15" customHeight="1" x14ac:dyDescent="0.25">
      <c r="A59" s="2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7"/>
      <c r="AG59" s="34"/>
      <c r="AH59" s="34"/>
      <c r="AI59" s="34"/>
      <c r="AJ59" s="34"/>
      <c r="AK59" s="34"/>
      <c r="AL59" s="23"/>
      <c r="AM59" s="23"/>
      <c r="AN59" s="23"/>
      <c r="AO59" s="34"/>
      <c r="AP59" s="34"/>
      <c r="AQ59" s="34"/>
      <c r="AR59" s="38"/>
      <c r="AS59" s="3"/>
    </row>
    <row r="60" spans="1:45" s="8" customFormat="1" ht="15" customHeight="1" x14ac:dyDescent="0.25">
      <c r="A60" s="2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7"/>
      <c r="AG60" s="34"/>
      <c r="AH60" s="34"/>
      <c r="AI60" s="34"/>
      <c r="AJ60" s="34"/>
      <c r="AK60" s="34"/>
      <c r="AL60" s="23"/>
      <c r="AM60" s="23"/>
      <c r="AN60" s="23"/>
      <c r="AO60" s="34"/>
      <c r="AP60" s="34"/>
      <c r="AQ60" s="34"/>
      <c r="AR60" s="38"/>
      <c r="AS60" s="3"/>
    </row>
    <row r="61" spans="1:45" s="8" customFormat="1" ht="15" customHeight="1" x14ac:dyDescent="0.25">
      <c r="A61" s="2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7"/>
      <c r="AG61" s="34"/>
      <c r="AH61" s="34"/>
      <c r="AI61" s="34"/>
      <c r="AJ61" s="34"/>
      <c r="AK61" s="34"/>
      <c r="AL61" s="23"/>
      <c r="AM61" s="23"/>
      <c r="AN61" s="23"/>
      <c r="AO61" s="34"/>
      <c r="AP61" s="34"/>
      <c r="AQ61" s="34"/>
      <c r="AR61" s="38"/>
      <c r="AS61" s="3"/>
    </row>
    <row r="62" spans="1:45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7"/>
      <c r="AG62" s="34"/>
      <c r="AH62" s="34"/>
      <c r="AI62" s="34"/>
      <c r="AJ62" s="34"/>
      <c r="AK62" s="34"/>
      <c r="AL62" s="23"/>
      <c r="AM62" s="23"/>
      <c r="AN62" s="23"/>
      <c r="AO62" s="34"/>
      <c r="AP62" s="34"/>
      <c r="AQ62" s="34"/>
      <c r="AR62" s="38"/>
      <c r="AS62" s="3"/>
    </row>
    <row r="63" spans="1:45" s="8" customFormat="1" ht="15" customHeight="1" x14ac:dyDescent="0.25">
      <c r="A63" s="2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7"/>
      <c r="AG63" s="34"/>
      <c r="AH63" s="34"/>
      <c r="AI63" s="34"/>
      <c r="AJ63" s="34"/>
      <c r="AK63" s="34"/>
      <c r="AL63" s="23"/>
      <c r="AM63" s="23"/>
      <c r="AN63" s="23"/>
      <c r="AO63" s="34"/>
      <c r="AP63" s="34"/>
      <c r="AQ63" s="34"/>
      <c r="AR63" s="38"/>
      <c r="AS63" s="3"/>
    </row>
    <row r="64" spans="1:45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7"/>
      <c r="AG64" s="34"/>
      <c r="AH64" s="34"/>
      <c r="AI64" s="34"/>
      <c r="AJ64" s="34"/>
      <c r="AK64" s="34"/>
      <c r="AL64" s="23"/>
      <c r="AM64" s="23"/>
      <c r="AN64" s="23"/>
      <c r="AO64" s="34"/>
      <c r="AP64" s="34"/>
      <c r="AQ64" s="34"/>
      <c r="AR64" s="38"/>
      <c r="AS64" s="3"/>
    </row>
    <row r="65" spans="1:45" s="8" customFormat="1" ht="15" customHeight="1" x14ac:dyDescent="0.25">
      <c r="A65" s="2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7"/>
      <c r="AG65" s="34"/>
      <c r="AH65" s="34"/>
      <c r="AI65" s="34"/>
      <c r="AJ65" s="34"/>
      <c r="AK65" s="34"/>
      <c r="AL65" s="23"/>
      <c r="AM65" s="23"/>
      <c r="AN65" s="23"/>
      <c r="AO65" s="34"/>
      <c r="AP65" s="34"/>
      <c r="AQ65" s="34"/>
      <c r="AR65" s="38"/>
      <c r="AS65" s="3"/>
    </row>
    <row r="66" spans="1:45" s="8" customFormat="1" ht="15" customHeight="1" x14ac:dyDescent="0.25">
      <c r="A66" s="2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7"/>
      <c r="AG66" s="34"/>
      <c r="AH66" s="34"/>
      <c r="AI66" s="34"/>
      <c r="AJ66" s="34"/>
      <c r="AK66" s="34"/>
      <c r="AL66" s="23"/>
      <c r="AM66" s="23"/>
      <c r="AN66" s="23"/>
      <c r="AO66" s="34"/>
      <c r="AP66" s="34"/>
      <c r="AQ66" s="34"/>
      <c r="AR66" s="38"/>
      <c r="AS66" s="3"/>
    </row>
    <row r="67" spans="1:45" s="8" customFormat="1" ht="15" customHeight="1" x14ac:dyDescent="0.25">
      <c r="A67" s="2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7"/>
      <c r="AG67" s="34"/>
      <c r="AH67" s="34"/>
      <c r="AI67" s="34"/>
      <c r="AJ67" s="34"/>
      <c r="AK67" s="34"/>
      <c r="AL67" s="23"/>
      <c r="AM67" s="23"/>
      <c r="AN67" s="23"/>
      <c r="AO67" s="34"/>
      <c r="AP67" s="34"/>
      <c r="AQ67" s="34"/>
      <c r="AR67" s="38"/>
      <c r="AS67" s="3"/>
    </row>
    <row r="68" spans="1:45" s="8" customFormat="1" ht="15" customHeight="1" x14ac:dyDescent="0.25">
      <c r="A68" s="2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7"/>
      <c r="AG68" s="34"/>
      <c r="AH68" s="34"/>
      <c r="AI68" s="34"/>
      <c r="AJ68" s="34"/>
      <c r="AK68" s="34"/>
      <c r="AL68" s="23"/>
      <c r="AM68" s="23"/>
      <c r="AN68" s="23"/>
      <c r="AO68" s="34"/>
      <c r="AP68" s="34"/>
      <c r="AQ68" s="34"/>
      <c r="AR68" s="38"/>
      <c r="AS68" s="3"/>
    </row>
    <row r="69" spans="1:45" s="8" customFormat="1" ht="15" customHeight="1" x14ac:dyDescent="0.25">
      <c r="A69" s="2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7"/>
      <c r="AG69" s="34"/>
      <c r="AH69" s="34"/>
      <c r="AI69" s="34"/>
      <c r="AJ69" s="34"/>
      <c r="AK69" s="34"/>
      <c r="AL69" s="23"/>
      <c r="AM69" s="23"/>
      <c r="AN69" s="23"/>
      <c r="AO69" s="34"/>
      <c r="AP69" s="34"/>
      <c r="AQ69" s="34"/>
      <c r="AR69" s="38"/>
      <c r="AS69" s="3"/>
    </row>
    <row r="70" spans="1:45" s="8" customFormat="1" ht="15" customHeight="1" x14ac:dyDescent="0.25">
      <c r="A70" s="2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7"/>
      <c r="AG70" s="34"/>
      <c r="AH70" s="34"/>
      <c r="AI70" s="34"/>
      <c r="AJ70" s="34"/>
      <c r="AK70" s="34"/>
      <c r="AL70" s="23"/>
      <c r="AM70" s="23"/>
      <c r="AN70" s="23"/>
      <c r="AO70" s="34"/>
      <c r="AP70" s="34"/>
      <c r="AQ70" s="34"/>
      <c r="AR70" s="38"/>
      <c r="AS70" s="3"/>
    </row>
    <row r="71" spans="1:45" s="8" customFormat="1" ht="15" customHeight="1" x14ac:dyDescent="0.25">
      <c r="A71" s="2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7"/>
      <c r="AG71" s="34"/>
      <c r="AH71" s="34"/>
      <c r="AI71" s="34"/>
      <c r="AJ71" s="34"/>
      <c r="AK71" s="34"/>
      <c r="AL71" s="23"/>
      <c r="AM71" s="23"/>
      <c r="AN71" s="23"/>
      <c r="AO71" s="34"/>
      <c r="AP71" s="34"/>
      <c r="AQ71" s="34"/>
      <c r="AR71" s="38"/>
      <c r="AS71" s="3"/>
    </row>
    <row r="72" spans="1:45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7"/>
      <c r="AG72" s="34"/>
      <c r="AH72" s="34"/>
      <c r="AI72" s="34"/>
      <c r="AJ72" s="34"/>
      <c r="AK72" s="34"/>
      <c r="AL72" s="23"/>
      <c r="AM72" s="23"/>
      <c r="AN72" s="23"/>
      <c r="AO72" s="34"/>
      <c r="AP72" s="34"/>
      <c r="AQ72" s="34"/>
      <c r="AR72" s="38"/>
      <c r="AS72" s="3"/>
    </row>
    <row r="73" spans="1:45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7"/>
      <c r="AG73" s="34"/>
      <c r="AH73" s="34"/>
      <c r="AI73" s="34"/>
      <c r="AJ73" s="34"/>
      <c r="AK73" s="34"/>
      <c r="AL73" s="23"/>
      <c r="AM73" s="23"/>
      <c r="AN73" s="23"/>
      <c r="AO73" s="34"/>
      <c r="AP73" s="34"/>
      <c r="AQ73" s="34"/>
      <c r="AR73" s="38"/>
      <c r="AS73" s="3"/>
    </row>
    <row r="74" spans="1:45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7"/>
      <c r="AG74" s="34"/>
      <c r="AH74" s="34"/>
      <c r="AI74" s="34"/>
      <c r="AJ74" s="34"/>
      <c r="AK74" s="34"/>
      <c r="AL74" s="23"/>
      <c r="AM74" s="23"/>
      <c r="AN74" s="23"/>
      <c r="AO74" s="34"/>
      <c r="AP74" s="34"/>
      <c r="AQ74" s="34"/>
      <c r="AR74" s="38"/>
      <c r="AS74" s="3"/>
    </row>
    <row r="75" spans="1:45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7"/>
      <c r="AG75" s="34"/>
      <c r="AH75" s="34"/>
      <c r="AI75" s="34"/>
      <c r="AJ75" s="34"/>
      <c r="AK75" s="34"/>
      <c r="AL75" s="23"/>
      <c r="AM75" s="23"/>
      <c r="AN75" s="23"/>
      <c r="AO75" s="34"/>
      <c r="AP75" s="34"/>
      <c r="AQ75" s="34"/>
      <c r="AR75" s="38"/>
      <c r="AS75" s="3"/>
    </row>
    <row r="76" spans="1:45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7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38"/>
      <c r="AS76" s="3"/>
    </row>
    <row r="77" spans="1:45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7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38"/>
      <c r="AS77" s="3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7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38"/>
      <c r="AS78" s="3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7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7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7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7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7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7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7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7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7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7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7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7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7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7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7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7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7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7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7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7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7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7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7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7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7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7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7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7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7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7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7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7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7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7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"/>
    </row>
    <row r="113" spans="1:45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7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"/>
    </row>
    <row r="114" spans="1:45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7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8"/>
      <c r="AS114" s="3"/>
    </row>
    <row r="115" spans="1:45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7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8"/>
      <c r="AS115" s="3"/>
    </row>
    <row r="116" spans="1:45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7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8"/>
      <c r="AS116" s="3"/>
    </row>
    <row r="117" spans="1:45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7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8"/>
      <c r="AS117" s="3"/>
    </row>
    <row r="118" spans="1:45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7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8"/>
      <c r="AS118" s="3"/>
    </row>
    <row r="119" spans="1:45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7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8"/>
      <c r="AS119" s="3"/>
    </row>
    <row r="120" spans="1:45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7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8"/>
      <c r="AS120" s="3"/>
    </row>
    <row r="121" spans="1:45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7"/>
      <c r="AG121" s="34"/>
      <c r="AH121" s="34"/>
      <c r="AI121" s="34"/>
      <c r="AJ121" s="34"/>
      <c r="AK121" s="34"/>
      <c r="AL121" s="23"/>
      <c r="AM121" s="23"/>
      <c r="AN121" s="23"/>
      <c r="AO121" s="34"/>
      <c r="AP121" s="34"/>
      <c r="AQ121" s="34"/>
      <c r="AR121" s="38"/>
      <c r="AS121" s="3"/>
    </row>
    <row r="122" spans="1:45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7"/>
      <c r="AG122" s="34"/>
      <c r="AH122" s="34"/>
      <c r="AI122" s="34"/>
      <c r="AJ122" s="34"/>
      <c r="AK122" s="34"/>
      <c r="AL122" s="23"/>
      <c r="AM122" s="23"/>
      <c r="AN122" s="23"/>
      <c r="AO122" s="34"/>
      <c r="AP122" s="34"/>
      <c r="AQ122" s="34"/>
      <c r="AR122" s="38"/>
      <c r="AS122" s="3"/>
    </row>
    <row r="123" spans="1:45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7"/>
      <c r="AG123" s="34"/>
      <c r="AH123" s="34"/>
      <c r="AI123" s="34"/>
      <c r="AJ123" s="34"/>
      <c r="AK123" s="34"/>
      <c r="AL123" s="23"/>
      <c r="AM123" s="23"/>
      <c r="AN123" s="23"/>
      <c r="AO123" s="34"/>
      <c r="AP123" s="34"/>
      <c r="AQ123" s="34"/>
      <c r="AR123" s="38"/>
      <c r="AS123" s="3"/>
    </row>
    <row r="124" spans="1:45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7"/>
      <c r="AG124" s="34"/>
      <c r="AH124" s="34"/>
      <c r="AI124" s="34"/>
      <c r="AJ124" s="34"/>
      <c r="AK124" s="34"/>
      <c r="AL124" s="23"/>
      <c r="AM124" s="23"/>
      <c r="AN124" s="23"/>
      <c r="AO124" s="34"/>
      <c r="AP124" s="34"/>
      <c r="AQ124" s="34"/>
      <c r="AR124" s="38"/>
      <c r="AS124" s="3"/>
    </row>
    <row r="125" spans="1:45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7"/>
      <c r="AG125" s="34"/>
      <c r="AH125" s="34"/>
      <c r="AI125" s="34"/>
      <c r="AJ125" s="34"/>
      <c r="AK125" s="34"/>
      <c r="AL125" s="23"/>
      <c r="AM125" s="23"/>
      <c r="AN125" s="23"/>
      <c r="AO125" s="34"/>
      <c r="AP125" s="34"/>
      <c r="AQ125" s="34"/>
      <c r="AR125" s="38"/>
      <c r="AS125" s="3"/>
    </row>
    <row r="126" spans="1:45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7"/>
      <c r="AG126" s="34"/>
      <c r="AH126" s="34"/>
      <c r="AI126" s="34"/>
      <c r="AJ126" s="34"/>
      <c r="AK126" s="34"/>
      <c r="AL126" s="23"/>
      <c r="AM126" s="23"/>
      <c r="AN126" s="23"/>
      <c r="AO126" s="34"/>
      <c r="AP126" s="34"/>
      <c r="AQ126" s="34"/>
      <c r="AR126" s="38"/>
      <c r="AS126" s="3"/>
    </row>
    <row r="127" spans="1:45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7"/>
      <c r="AG127" s="34"/>
      <c r="AH127" s="34"/>
      <c r="AI127" s="34"/>
      <c r="AJ127" s="34"/>
      <c r="AK127" s="34"/>
      <c r="AL127" s="23"/>
      <c r="AM127" s="23"/>
      <c r="AN127" s="23"/>
      <c r="AO127" s="34"/>
      <c r="AP127" s="34"/>
      <c r="AQ127" s="34"/>
      <c r="AR127" s="38"/>
      <c r="AS127" s="3"/>
    </row>
    <row r="128" spans="1:45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7"/>
      <c r="AG128" s="34"/>
      <c r="AH128" s="34"/>
      <c r="AI128" s="34"/>
      <c r="AJ128" s="34"/>
      <c r="AK128" s="34"/>
      <c r="AL128" s="23"/>
      <c r="AM128" s="23"/>
      <c r="AN128" s="23"/>
      <c r="AO128" s="34"/>
      <c r="AP128" s="34"/>
      <c r="AQ128" s="34"/>
      <c r="AR128" s="38"/>
      <c r="AS128" s="3"/>
    </row>
    <row r="129" spans="1:45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7"/>
      <c r="AG129" s="34"/>
      <c r="AH129" s="34"/>
      <c r="AI129" s="34"/>
      <c r="AJ129" s="34"/>
      <c r="AK129" s="34"/>
      <c r="AL129" s="23"/>
      <c r="AM129" s="23"/>
      <c r="AN129" s="23"/>
      <c r="AO129" s="34"/>
      <c r="AP129" s="34"/>
      <c r="AQ129" s="34"/>
      <c r="AR129" s="38"/>
      <c r="AS129" s="3"/>
    </row>
    <row r="130" spans="1:45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7"/>
      <c r="AG130" s="34"/>
      <c r="AH130" s="34"/>
      <c r="AI130" s="34"/>
      <c r="AJ130" s="34"/>
      <c r="AK130" s="34"/>
      <c r="AL130" s="23"/>
      <c r="AM130" s="23"/>
      <c r="AN130" s="23"/>
      <c r="AO130" s="34"/>
      <c r="AP130" s="34"/>
      <c r="AQ130" s="34"/>
      <c r="AR130" s="38"/>
      <c r="AS130" s="3"/>
    </row>
    <row r="131" spans="1:45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7"/>
      <c r="AG131" s="34"/>
      <c r="AH131" s="34"/>
      <c r="AI131" s="34"/>
      <c r="AJ131" s="34"/>
      <c r="AK131" s="34"/>
      <c r="AL131" s="23"/>
      <c r="AM131" s="23"/>
      <c r="AN131" s="23"/>
      <c r="AO131" s="34"/>
      <c r="AP131" s="34"/>
      <c r="AQ131" s="34"/>
      <c r="AR131" s="38"/>
      <c r="AS131" s="3"/>
    </row>
    <row r="132" spans="1:45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7"/>
      <c r="AG132" s="34"/>
      <c r="AH132" s="34"/>
      <c r="AI132" s="34"/>
      <c r="AJ132" s="34"/>
      <c r="AK132" s="34"/>
      <c r="AL132" s="23"/>
      <c r="AM132" s="23"/>
      <c r="AN132" s="23"/>
      <c r="AO132" s="34"/>
      <c r="AP132" s="34"/>
      <c r="AQ132" s="34"/>
      <c r="AR132" s="38"/>
      <c r="AS132" s="3"/>
    </row>
    <row r="133" spans="1:45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7"/>
      <c r="AG133" s="34"/>
      <c r="AH133" s="34"/>
      <c r="AI133" s="34"/>
      <c r="AJ133" s="34"/>
      <c r="AK133" s="34"/>
      <c r="AL133" s="23"/>
      <c r="AM133" s="23"/>
      <c r="AN133" s="23"/>
      <c r="AO133" s="34"/>
      <c r="AP133" s="34"/>
      <c r="AQ133" s="34"/>
      <c r="AR133" s="38"/>
      <c r="AS133" s="3"/>
    </row>
    <row r="134" spans="1:45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7"/>
      <c r="AG134" s="34"/>
      <c r="AH134" s="34"/>
      <c r="AI134" s="34"/>
      <c r="AJ134" s="34"/>
      <c r="AK134" s="34"/>
      <c r="AL134" s="23"/>
      <c r="AM134" s="23"/>
      <c r="AN134" s="23"/>
      <c r="AO134" s="34"/>
      <c r="AP134" s="34"/>
      <c r="AQ134" s="34"/>
      <c r="AR134" s="38"/>
      <c r="AS134" s="3"/>
    </row>
    <row r="135" spans="1:45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7"/>
      <c r="AG135" s="34"/>
      <c r="AH135" s="34"/>
      <c r="AI135" s="34"/>
      <c r="AJ135" s="34"/>
      <c r="AK135" s="34"/>
      <c r="AL135" s="23"/>
      <c r="AM135" s="23"/>
      <c r="AN135" s="23"/>
      <c r="AO135" s="34"/>
      <c r="AP135" s="34"/>
      <c r="AQ135" s="34"/>
      <c r="AR135" s="38"/>
      <c r="AS135" s="3"/>
    </row>
    <row r="136" spans="1:45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7"/>
      <c r="AG136" s="34"/>
      <c r="AH136" s="34"/>
      <c r="AI136" s="34"/>
      <c r="AJ136" s="34"/>
      <c r="AK136" s="34"/>
      <c r="AL136" s="23"/>
      <c r="AM136" s="23"/>
      <c r="AN136" s="23"/>
      <c r="AO136" s="34"/>
      <c r="AP136" s="34"/>
      <c r="AQ136" s="34"/>
      <c r="AR136" s="38"/>
      <c r="AS136" s="3"/>
    </row>
    <row r="137" spans="1:45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7"/>
      <c r="AG137" s="34"/>
      <c r="AH137" s="34"/>
      <c r="AI137" s="34"/>
      <c r="AJ137" s="34"/>
      <c r="AK137" s="34"/>
      <c r="AL137" s="23"/>
      <c r="AM137" s="23"/>
      <c r="AN137" s="23"/>
      <c r="AO137" s="34"/>
      <c r="AP137" s="34"/>
      <c r="AQ137" s="34"/>
      <c r="AR137" s="38"/>
      <c r="AS137" s="3"/>
    </row>
    <row r="138" spans="1:45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7"/>
      <c r="AG138" s="34"/>
      <c r="AH138" s="34"/>
      <c r="AI138" s="34"/>
      <c r="AJ138" s="34"/>
      <c r="AK138" s="34"/>
      <c r="AL138" s="23"/>
      <c r="AM138" s="23"/>
      <c r="AN138" s="23"/>
      <c r="AO138" s="34"/>
      <c r="AP138" s="34"/>
      <c r="AQ138" s="34"/>
      <c r="AR138" s="38"/>
      <c r="AS138" s="3"/>
    </row>
    <row r="139" spans="1:45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7"/>
      <c r="AG139" s="34"/>
      <c r="AH139" s="34"/>
      <c r="AI139" s="34"/>
      <c r="AJ139" s="34"/>
      <c r="AK139" s="34"/>
      <c r="AL139" s="23"/>
      <c r="AM139" s="23"/>
      <c r="AN139" s="23"/>
      <c r="AO139" s="34"/>
      <c r="AP139" s="34"/>
      <c r="AQ139" s="34"/>
      <c r="AR139" s="38"/>
      <c r="AS139" s="3"/>
    </row>
    <row r="140" spans="1:45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7"/>
      <c r="AG140" s="34"/>
      <c r="AH140" s="34"/>
      <c r="AI140" s="34"/>
      <c r="AJ140" s="34"/>
      <c r="AK140" s="34"/>
      <c r="AL140" s="23"/>
      <c r="AM140" s="23"/>
      <c r="AN140" s="23"/>
      <c r="AO140" s="34"/>
      <c r="AP140" s="34"/>
      <c r="AQ140" s="34"/>
      <c r="AR140" s="38"/>
      <c r="AS140" s="3"/>
    </row>
    <row r="141" spans="1:45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7"/>
      <c r="AG141" s="34"/>
      <c r="AH141" s="34"/>
      <c r="AI141" s="34"/>
      <c r="AJ141" s="34"/>
      <c r="AK141" s="34"/>
      <c r="AL141" s="23"/>
      <c r="AM141" s="23"/>
      <c r="AN141" s="23"/>
      <c r="AO141" s="34"/>
      <c r="AP141" s="34"/>
      <c r="AQ141" s="34"/>
      <c r="AR141" s="38"/>
      <c r="AS141" s="3"/>
    </row>
    <row r="142" spans="1:45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7"/>
      <c r="AG142" s="34"/>
      <c r="AH142" s="34"/>
      <c r="AI142" s="34"/>
      <c r="AJ142" s="34"/>
      <c r="AK142" s="34"/>
      <c r="AL142" s="23"/>
      <c r="AM142" s="23"/>
      <c r="AN142" s="23"/>
      <c r="AO142" s="34"/>
      <c r="AP142" s="34"/>
      <c r="AQ142" s="34"/>
      <c r="AR142" s="38"/>
      <c r="AS142" s="3"/>
    </row>
    <row r="143" spans="1:45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7"/>
      <c r="AG143" s="34"/>
      <c r="AH143" s="34"/>
      <c r="AI143" s="34"/>
      <c r="AJ143" s="34"/>
      <c r="AK143" s="34"/>
      <c r="AL143" s="23"/>
      <c r="AM143" s="23"/>
      <c r="AN143" s="23"/>
      <c r="AO143" s="34"/>
      <c r="AP143" s="34"/>
      <c r="AQ143" s="34"/>
      <c r="AR143" s="38"/>
      <c r="AS143" s="3"/>
    </row>
    <row r="144" spans="1:45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7"/>
      <c r="AG144" s="34"/>
      <c r="AH144" s="34"/>
      <c r="AI144" s="34"/>
      <c r="AJ144" s="34"/>
      <c r="AK144" s="34"/>
      <c r="AL144" s="23"/>
      <c r="AM144" s="23"/>
      <c r="AN144" s="23"/>
      <c r="AO144" s="34"/>
      <c r="AP144" s="34"/>
      <c r="AQ144" s="34"/>
      <c r="AR144" s="38"/>
      <c r="AS144" s="3"/>
    </row>
    <row r="145" spans="1:45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7"/>
      <c r="AG145" s="34"/>
      <c r="AH145" s="34"/>
      <c r="AI145" s="34"/>
      <c r="AJ145" s="34"/>
      <c r="AK145" s="34"/>
      <c r="AL145" s="23"/>
      <c r="AM145" s="23"/>
      <c r="AN145" s="23"/>
      <c r="AO145" s="34"/>
      <c r="AP145" s="34"/>
      <c r="AQ145" s="34"/>
      <c r="AR145" s="38"/>
      <c r="AS145" s="3"/>
    </row>
    <row r="146" spans="1:45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7"/>
      <c r="AG146" s="34"/>
      <c r="AH146" s="34"/>
      <c r="AI146" s="34"/>
      <c r="AJ146" s="34"/>
      <c r="AK146" s="34"/>
      <c r="AL146" s="23"/>
      <c r="AM146" s="23"/>
      <c r="AN146" s="23"/>
      <c r="AO146" s="34"/>
      <c r="AP146" s="34"/>
      <c r="AQ146" s="34"/>
      <c r="AR146" s="38"/>
      <c r="AS146" s="3"/>
    </row>
    <row r="147" spans="1:45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7"/>
      <c r="AG147" s="34"/>
      <c r="AH147" s="34"/>
      <c r="AI147" s="34"/>
      <c r="AJ147" s="34"/>
      <c r="AK147" s="34"/>
      <c r="AL147" s="23"/>
      <c r="AM147" s="23"/>
      <c r="AN147" s="23"/>
      <c r="AO147" s="34"/>
      <c r="AP147" s="34"/>
      <c r="AQ147" s="34"/>
      <c r="AR147" s="38"/>
      <c r="AS147" s="3"/>
    </row>
    <row r="148" spans="1:45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7"/>
      <c r="AG148" s="34"/>
      <c r="AH148" s="34"/>
      <c r="AI148" s="34"/>
      <c r="AJ148" s="34"/>
      <c r="AK148" s="34"/>
      <c r="AL148" s="23"/>
      <c r="AM148" s="23"/>
      <c r="AN148" s="23"/>
      <c r="AO148" s="34"/>
      <c r="AP148" s="34"/>
      <c r="AQ148" s="34"/>
      <c r="AR148" s="38"/>
      <c r="AS148" s="3"/>
    </row>
    <row r="149" spans="1:45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7"/>
      <c r="AG149" s="34"/>
      <c r="AH149" s="34"/>
      <c r="AI149" s="34"/>
      <c r="AJ149" s="34"/>
      <c r="AK149" s="34"/>
      <c r="AL149" s="23"/>
      <c r="AM149" s="23"/>
      <c r="AN149" s="23"/>
      <c r="AO149" s="34"/>
      <c r="AP149" s="34"/>
      <c r="AQ149" s="34"/>
      <c r="AR149" s="38"/>
      <c r="AS149" s="3"/>
    </row>
    <row r="150" spans="1:45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7"/>
      <c r="AG150" s="34"/>
      <c r="AH150" s="34"/>
      <c r="AI150" s="34"/>
      <c r="AJ150" s="34"/>
      <c r="AK150" s="34"/>
      <c r="AL150" s="23"/>
      <c r="AM150" s="23"/>
      <c r="AN150" s="23"/>
      <c r="AO150" s="34"/>
      <c r="AP150" s="34"/>
      <c r="AQ150" s="34"/>
      <c r="AR150" s="38"/>
      <c r="AS150" s="3"/>
    </row>
    <row r="151" spans="1:45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7"/>
      <c r="AG151" s="34"/>
      <c r="AH151" s="34"/>
      <c r="AI151" s="34"/>
      <c r="AJ151" s="34"/>
      <c r="AK151" s="34"/>
      <c r="AL151" s="23"/>
      <c r="AM151" s="23"/>
      <c r="AN151" s="23"/>
      <c r="AO151" s="34"/>
      <c r="AP151" s="34"/>
      <c r="AQ151" s="34"/>
      <c r="AR151" s="38"/>
      <c r="AS151" s="3"/>
    </row>
    <row r="152" spans="1:45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7"/>
      <c r="AG152" s="34"/>
      <c r="AH152" s="34"/>
      <c r="AI152" s="34"/>
      <c r="AJ152" s="34"/>
      <c r="AK152" s="34"/>
      <c r="AL152" s="23"/>
      <c r="AM152" s="23"/>
      <c r="AN152" s="23"/>
      <c r="AO152" s="34"/>
      <c r="AP152" s="34"/>
      <c r="AQ152" s="34"/>
      <c r="AR152" s="38"/>
      <c r="AS152" s="3"/>
    </row>
    <row r="153" spans="1:45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7"/>
      <c r="AG153" s="34"/>
      <c r="AH153" s="34"/>
      <c r="AI153" s="34"/>
      <c r="AJ153" s="34"/>
      <c r="AK153" s="34"/>
      <c r="AL153" s="23"/>
      <c r="AM153" s="23"/>
      <c r="AN153" s="23"/>
      <c r="AO153" s="34"/>
      <c r="AP153" s="34"/>
      <c r="AQ153" s="34"/>
      <c r="AR153" s="38"/>
      <c r="AS153" s="3"/>
    </row>
    <row r="154" spans="1:45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7"/>
      <c r="AG154" s="34"/>
      <c r="AH154" s="34"/>
      <c r="AI154" s="34"/>
      <c r="AJ154" s="34"/>
      <c r="AK154" s="34"/>
      <c r="AL154" s="23"/>
      <c r="AM154" s="23"/>
      <c r="AN154" s="23"/>
      <c r="AO154" s="34"/>
      <c r="AP154" s="34"/>
      <c r="AQ154" s="34"/>
      <c r="AR154" s="38"/>
      <c r="AS154" s="3"/>
    </row>
    <row r="155" spans="1:45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7"/>
      <c r="AG155" s="34"/>
      <c r="AH155" s="34"/>
      <c r="AI155" s="34"/>
      <c r="AJ155" s="34"/>
      <c r="AK155" s="34"/>
      <c r="AL155" s="23"/>
      <c r="AM155" s="23"/>
      <c r="AN155" s="23"/>
      <c r="AO155" s="34"/>
      <c r="AP155" s="34"/>
      <c r="AQ155" s="34"/>
      <c r="AR155" s="38"/>
      <c r="AS155" s="3"/>
    </row>
    <row r="156" spans="1:45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7"/>
      <c r="AG156" s="34"/>
      <c r="AH156" s="34"/>
      <c r="AI156" s="34"/>
      <c r="AJ156" s="34"/>
      <c r="AK156" s="34"/>
      <c r="AL156" s="23"/>
      <c r="AM156" s="23"/>
      <c r="AN156" s="23"/>
      <c r="AO156" s="34"/>
      <c r="AP156" s="34"/>
      <c r="AQ156" s="34"/>
      <c r="AR156" s="38"/>
      <c r="AS156" s="3"/>
    </row>
    <row r="157" spans="1:45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7"/>
      <c r="AG157" s="34"/>
      <c r="AH157" s="34"/>
      <c r="AI157" s="34"/>
      <c r="AJ157" s="34"/>
      <c r="AK157" s="34"/>
      <c r="AL157" s="23"/>
      <c r="AM157" s="23"/>
      <c r="AN157" s="23"/>
      <c r="AO157" s="34"/>
      <c r="AP157" s="34"/>
      <c r="AQ157" s="34"/>
      <c r="AR157" s="38"/>
      <c r="AS157" s="3"/>
    </row>
    <row r="158" spans="1:45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7"/>
      <c r="AG158" s="34"/>
      <c r="AH158" s="34"/>
      <c r="AI158" s="34"/>
      <c r="AJ158" s="34"/>
      <c r="AK158" s="34"/>
      <c r="AL158" s="23"/>
      <c r="AM158" s="23"/>
      <c r="AN158" s="23"/>
      <c r="AO158" s="34"/>
      <c r="AP158" s="34"/>
      <c r="AQ158" s="34"/>
      <c r="AR158" s="38"/>
      <c r="AS158" s="3"/>
    </row>
    <row r="159" spans="1:45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7"/>
      <c r="AG159" s="34"/>
      <c r="AH159" s="34"/>
      <c r="AI159" s="34"/>
      <c r="AJ159" s="34"/>
      <c r="AK159" s="34"/>
      <c r="AL159" s="23"/>
      <c r="AM159" s="23"/>
      <c r="AN159" s="23"/>
      <c r="AO159" s="34"/>
      <c r="AP159" s="34"/>
      <c r="AQ159" s="34"/>
      <c r="AR159" s="38"/>
      <c r="AS159" s="3"/>
    </row>
    <row r="160" spans="1:45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7"/>
      <c r="AG160" s="34"/>
      <c r="AH160" s="34"/>
      <c r="AI160" s="34"/>
      <c r="AJ160" s="34"/>
      <c r="AK160" s="34"/>
      <c r="AL160" s="23"/>
      <c r="AM160" s="23"/>
      <c r="AN160" s="23"/>
      <c r="AO160" s="34"/>
      <c r="AP160" s="34"/>
      <c r="AQ160" s="34"/>
      <c r="AR160" s="38"/>
      <c r="AS160" s="3"/>
    </row>
    <row r="161" spans="1:45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7"/>
      <c r="AG161" s="34"/>
      <c r="AH161" s="34"/>
      <c r="AI161" s="34"/>
      <c r="AJ161" s="34"/>
      <c r="AK161" s="34"/>
      <c r="AL161" s="23"/>
      <c r="AM161" s="23"/>
      <c r="AN161" s="23"/>
      <c r="AO161" s="34"/>
      <c r="AP161" s="34"/>
      <c r="AQ161" s="34"/>
      <c r="AR161" s="38"/>
      <c r="AS161" s="3"/>
    </row>
    <row r="162" spans="1:45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7"/>
      <c r="AG162" s="34"/>
      <c r="AH162" s="34"/>
      <c r="AI162" s="34"/>
      <c r="AJ162" s="34"/>
      <c r="AK162" s="34"/>
      <c r="AL162" s="23"/>
      <c r="AM162" s="23"/>
      <c r="AN162" s="23"/>
      <c r="AO162" s="34"/>
      <c r="AP162" s="34"/>
      <c r="AQ162" s="34"/>
      <c r="AR162" s="38"/>
      <c r="AS162" s="3"/>
    </row>
    <row r="163" spans="1:45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7"/>
      <c r="AG163" s="34"/>
      <c r="AH163" s="34"/>
      <c r="AI163" s="34"/>
      <c r="AJ163" s="34"/>
      <c r="AK163" s="34"/>
      <c r="AL163" s="23"/>
      <c r="AM163" s="23"/>
      <c r="AN163" s="23"/>
      <c r="AO163" s="34"/>
      <c r="AP163" s="34"/>
      <c r="AQ163" s="34"/>
      <c r="AR163" s="38"/>
      <c r="AS163" s="3"/>
    </row>
    <row r="164" spans="1:45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7"/>
      <c r="AG164" s="34"/>
      <c r="AH164" s="34"/>
      <c r="AI164" s="34"/>
      <c r="AJ164" s="34"/>
      <c r="AK164" s="34"/>
      <c r="AL164" s="23"/>
      <c r="AM164" s="23"/>
      <c r="AN164" s="23"/>
      <c r="AO164" s="34"/>
      <c r="AP164" s="34"/>
      <c r="AQ164" s="34"/>
      <c r="AR164" s="38"/>
      <c r="AS164" s="3"/>
    </row>
    <row r="165" spans="1:45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7"/>
      <c r="AG165" s="34"/>
      <c r="AH165" s="34"/>
      <c r="AI165" s="34"/>
      <c r="AJ165" s="34"/>
      <c r="AK165" s="34"/>
      <c r="AL165" s="23"/>
      <c r="AM165" s="23"/>
      <c r="AN165" s="23"/>
      <c r="AO165" s="34"/>
      <c r="AP165" s="34"/>
      <c r="AQ165" s="34"/>
      <c r="AR165" s="38"/>
      <c r="AS165" s="3"/>
    </row>
    <row r="166" spans="1:45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7"/>
      <c r="AG166" s="34"/>
      <c r="AH166" s="34"/>
      <c r="AI166" s="34"/>
      <c r="AJ166" s="34"/>
      <c r="AK166" s="34"/>
      <c r="AL166" s="23"/>
      <c r="AM166" s="23"/>
      <c r="AN166" s="23"/>
      <c r="AO166" s="34"/>
      <c r="AP166" s="34"/>
      <c r="AQ166" s="34"/>
      <c r="AR166" s="38"/>
      <c r="AS166" s="3"/>
    </row>
    <row r="167" spans="1:45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7"/>
      <c r="AG167" s="34"/>
      <c r="AH167" s="34"/>
      <c r="AI167" s="34"/>
      <c r="AJ167" s="34"/>
      <c r="AK167" s="34"/>
      <c r="AL167" s="23"/>
      <c r="AM167" s="23"/>
      <c r="AN167" s="23"/>
      <c r="AO167" s="34"/>
      <c r="AP167" s="34"/>
      <c r="AQ167" s="34"/>
      <c r="AR167" s="38"/>
      <c r="AS167" s="3"/>
    </row>
    <row r="168" spans="1:45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7"/>
      <c r="AG168" s="34"/>
      <c r="AH168" s="34"/>
      <c r="AI168" s="34"/>
      <c r="AJ168" s="34"/>
      <c r="AK168" s="34"/>
      <c r="AL168" s="23"/>
      <c r="AM168" s="23"/>
      <c r="AN168" s="23"/>
      <c r="AO168" s="34"/>
      <c r="AP168" s="34"/>
      <c r="AQ168" s="34"/>
      <c r="AR168" s="38"/>
      <c r="AS168" s="3"/>
    </row>
    <row r="169" spans="1:45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7"/>
      <c r="AG169" s="34"/>
      <c r="AH169" s="34"/>
      <c r="AI169" s="34"/>
      <c r="AJ169" s="34"/>
      <c r="AK169" s="34"/>
      <c r="AL169" s="23"/>
      <c r="AM169" s="23"/>
      <c r="AN169" s="23"/>
      <c r="AO169" s="34"/>
      <c r="AP169" s="34"/>
      <c r="AQ169" s="34"/>
      <c r="AR169" s="38"/>
      <c r="AS169" s="3"/>
    </row>
    <row r="170" spans="1:45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7"/>
      <c r="AG170" s="34"/>
      <c r="AH170" s="34"/>
      <c r="AI170" s="34"/>
      <c r="AJ170" s="34"/>
      <c r="AK170" s="34"/>
      <c r="AL170" s="23"/>
      <c r="AM170" s="23"/>
      <c r="AN170" s="23"/>
      <c r="AO170" s="34"/>
      <c r="AP170" s="34"/>
      <c r="AQ170" s="34"/>
      <c r="AR170" s="38"/>
      <c r="AS170" s="3"/>
    </row>
    <row r="171" spans="1:45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7"/>
      <c r="AG171" s="34"/>
      <c r="AH171" s="34"/>
      <c r="AI171" s="34"/>
      <c r="AJ171" s="34"/>
      <c r="AK171" s="34"/>
      <c r="AL171" s="23"/>
      <c r="AM171" s="23"/>
      <c r="AN171" s="23"/>
      <c r="AO171" s="34"/>
      <c r="AP171" s="34"/>
      <c r="AQ171" s="34"/>
      <c r="AR171" s="38"/>
      <c r="AS171" s="3"/>
    </row>
    <row r="172" spans="1:45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7"/>
      <c r="AG172" s="34"/>
      <c r="AH172" s="34"/>
      <c r="AI172" s="34"/>
      <c r="AJ172" s="34"/>
      <c r="AK172" s="34"/>
      <c r="AL172" s="23"/>
      <c r="AM172" s="23"/>
      <c r="AN172" s="23"/>
      <c r="AO172" s="34"/>
      <c r="AP172" s="34"/>
      <c r="AQ172" s="34"/>
      <c r="AR172" s="38"/>
      <c r="AS172" s="3"/>
    </row>
    <row r="173" spans="1:45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7"/>
      <c r="AG173" s="34"/>
      <c r="AH173" s="34"/>
      <c r="AI173" s="34"/>
      <c r="AJ173" s="34"/>
      <c r="AK173" s="34"/>
      <c r="AL173" s="23"/>
      <c r="AM173" s="23"/>
      <c r="AN173" s="23"/>
      <c r="AO173" s="34"/>
      <c r="AP173" s="34"/>
      <c r="AQ173" s="34"/>
      <c r="AR173" s="38"/>
      <c r="AS173" s="3"/>
    </row>
    <row r="174" spans="1:45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7"/>
      <c r="AG174" s="34"/>
      <c r="AH174" s="34"/>
      <c r="AI174" s="34"/>
      <c r="AJ174" s="34"/>
      <c r="AK174" s="34"/>
      <c r="AL174" s="23"/>
      <c r="AM174" s="23"/>
      <c r="AN174" s="23"/>
      <c r="AO174" s="34"/>
      <c r="AP174" s="34"/>
      <c r="AQ174" s="34"/>
      <c r="AR174" s="38"/>
      <c r="AS174" s="3"/>
    </row>
    <row r="175" spans="1:45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7"/>
      <c r="AG175" s="34"/>
      <c r="AH175" s="34"/>
      <c r="AI175" s="34"/>
      <c r="AJ175" s="34"/>
      <c r="AK175" s="34"/>
      <c r="AL175" s="23"/>
      <c r="AM175" s="23"/>
      <c r="AN175" s="23"/>
      <c r="AO175" s="34"/>
      <c r="AP175" s="34"/>
      <c r="AQ175" s="34"/>
      <c r="AR175" s="38"/>
      <c r="AS175" s="3"/>
    </row>
    <row r="176" spans="1:45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7"/>
      <c r="AG176" s="34"/>
      <c r="AH176" s="34"/>
      <c r="AI176" s="34"/>
      <c r="AJ176" s="34"/>
      <c r="AK176" s="34"/>
      <c r="AL176" s="23"/>
      <c r="AM176" s="23"/>
      <c r="AN176" s="23"/>
      <c r="AO176" s="34"/>
      <c r="AP176" s="34"/>
      <c r="AQ176" s="34"/>
      <c r="AR176" s="38"/>
      <c r="AS176" s="3"/>
    </row>
    <row r="177" spans="1:45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7"/>
      <c r="AG177" s="34"/>
      <c r="AH177" s="34"/>
      <c r="AI177" s="34"/>
      <c r="AJ177" s="34"/>
      <c r="AK177" s="34"/>
      <c r="AL177" s="23"/>
      <c r="AM177" s="23"/>
      <c r="AN177" s="23"/>
      <c r="AO177" s="34"/>
      <c r="AP177" s="34"/>
      <c r="AQ177" s="34"/>
      <c r="AR177" s="38"/>
      <c r="AS177" s="3"/>
    </row>
    <row r="178" spans="1:45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7"/>
      <c r="AG178" s="34"/>
      <c r="AH178" s="34"/>
      <c r="AI178" s="34"/>
      <c r="AJ178" s="34"/>
      <c r="AK178" s="34"/>
      <c r="AL178" s="23"/>
      <c r="AM178" s="23"/>
      <c r="AN178" s="23"/>
      <c r="AO178" s="34"/>
      <c r="AP178" s="34"/>
      <c r="AQ178" s="34"/>
      <c r="AR178" s="38"/>
      <c r="AS178" s="3"/>
    </row>
    <row r="179" spans="1:45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7"/>
      <c r="AG179" s="34"/>
      <c r="AH179" s="34"/>
      <c r="AI179" s="34"/>
      <c r="AJ179" s="34"/>
      <c r="AK179" s="34"/>
      <c r="AL179" s="23"/>
      <c r="AM179" s="23"/>
      <c r="AN179" s="23"/>
      <c r="AO179" s="34"/>
      <c r="AP179" s="34"/>
      <c r="AQ179" s="34"/>
      <c r="AR179" s="38"/>
      <c r="AS179" s="3"/>
    </row>
    <row r="180" spans="1:45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7"/>
      <c r="AG180" s="34"/>
      <c r="AH180" s="34"/>
      <c r="AI180" s="34"/>
      <c r="AJ180" s="34"/>
      <c r="AK180" s="34"/>
      <c r="AL180" s="23"/>
      <c r="AM180" s="23"/>
      <c r="AN180" s="23"/>
      <c r="AO180" s="34"/>
      <c r="AP180" s="34"/>
      <c r="AQ180" s="34"/>
      <c r="AR180" s="38"/>
      <c r="AS180" s="3"/>
    </row>
  </sheetData>
  <sortState ref="B4:R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68" t="s">
        <v>56</v>
      </c>
      <c r="C1" s="6"/>
      <c r="D1" s="71"/>
      <c r="E1" s="72" t="s">
        <v>57</v>
      </c>
      <c r="F1" s="78"/>
      <c r="G1" s="79"/>
      <c r="H1" s="79"/>
      <c r="I1" s="7"/>
      <c r="J1" s="6"/>
      <c r="K1" s="69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78"/>
      <c r="AB1" s="78"/>
      <c r="AC1" s="79"/>
      <c r="AD1" s="79"/>
      <c r="AE1" s="7"/>
      <c r="AF1" s="6"/>
      <c r="AG1" s="69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80" t="s">
        <v>96</v>
      </c>
      <c r="C2" s="81"/>
      <c r="D2" s="82"/>
      <c r="E2" s="12" t="s">
        <v>12</v>
      </c>
      <c r="F2" s="13"/>
      <c r="G2" s="13"/>
      <c r="H2" s="13"/>
      <c r="I2" s="19"/>
      <c r="J2" s="14"/>
      <c r="K2" s="83"/>
      <c r="L2" s="21" t="s">
        <v>97</v>
      </c>
      <c r="M2" s="13"/>
      <c r="N2" s="13"/>
      <c r="O2" s="20"/>
      <c r="P2" s="18"/>
      <c r="Q2" s="21" t="s">
        <v>98</v>
      </c>
      <c r="R2" s="13"/>
      <c r="S2" s="13"/>
      <c r="T2" s="13"/>
      <c r="U2" s="19"/>
      <c r="V2" s="20"/>
      <c r="W2" s="18"/>
      <c r="X2" s="84" t="s">
        <v>99</v>
      </c>
      <c r="Y2" s="85"/>
      <c r="Z2" s="86"/>
      <c r="AA2" s="12" t="s">
        <v>12</v>
      </c>
      <c r="AB2" s="13"/>
      <c r="AC2" s="13"/>
      <c r="AD2" s="13"/>
      <c r="AE2" s="19"/>
      <c r="AF2" s="14"/>
      <c r="AG2" s="83"/>
      <c r="AH2" s="21" t="s">
        <v>100</v>
      </c>
      <c r="AI2" s="13"/>
      <c r="AJ2" s="13"/>
      <c r="AK2" s="20"/>
      <c r="AL2" s="18"/>
      <c r="AM2" s="21" t="s">
        <v>98</v>
      </c>
      <c r="AN2" s="13"/>
      <c r="AO2" s="13"/>
      <c r="AP2" s="13"/>
      <c r="AQ2" s="19"/>
      <c r="AR2" s="20"/>
      <c r="AS2" s="87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87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8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87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87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/>
      <c r="C4" s="28"/>
      <c r="D4" s="25"/>
      <c r="E4" s="24"/>
      <c r="F4" s="24"/>
      <c r="G4" s="24"/>
      <c r="H4" s="26"/>
      <c r="I4" s="24"/>
      <c r="J4" s="27"/>
      <c r="K4" s="29"/>
      <c r="L4" s="60"/>
      <c r="M4" s="17"/>
      <c r="N4" s="17"/>
      <c r="O4" s="17"/>
      <c r="P4" s="23"/>
      <c r="Q4" s="24"/>
      <c r="R4" s="24"/>
      <c r="S4" s="26"/>
      <c r="T4" s="24"/>
      <c r="U4" s="24"/>
      <c r="V4" s="88"/>
      <c r="W4" s="29"/>
      <c r="X4" s="24">
        <v>1990</v>
      </c>
      <c r="Y4" s="24" t="s">
        <v>54</v>
      </c>
      <c r="Z4" s="76" t="s">
        <v>106</v>
      </c>
      <c r="AA4" s="24">
        <v>20</v>
      </c>
      <c r="AB4" s="24">
        <v>0</v>
      </c>
      <c r="AC4" s="24">
        <v>9</v>
      </c>
      <c r="AD4" s="24">
        <v>29</v>
      </c>
      <c r="AE4" s="24"/>
      <c r="AF4" s="27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89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ht="14.25" x14ac:dyDescent="0.2">
      <c r="A5" s="34"/>
      <c r="B5" s="90" t="s">
        <v>101</v>
      </c>
      <c r="C5" s="91"/>
      <c r="D5" s="92"/>
      <c r="E5" s="93">
        <f>SUM(E4:E4)</f>
        <v>0</v>
      </c>
      <c r="F5" s="93">
        <f>SUM(F4:F4)</f>
        <v>0</v>
      </c>
      <c r="G5" s="93">
        <f>SUM(G4:G4)</f>
        <v>0</v>
      </c>
      <c r="H5" s="93">
        <f>SUM(H4:H4)</f>
        <v>0</v>
      </c>
      <c r="I5" s="93">
        <f>SUM(I4:I4)</f>
        <v>0</v>
      </c>
      <c r="J5" s="94">
        <v>0</v>
      </c>
      <c r="K5" s="83">
        <f>SUM(K4:K4)</f>
        <v>0</v>
      </c>
      <c r="L5" s="21"/>
      <c r="M5" s="19"/>
      <c r="N5" s="62"/>
      <c r="O5" s="63"/>
      <c r="P5" s="23"/>
      <c r="Q5" s="93">
        <f>SUM(Q4:Q4)</f>
        <v>0</v>
      </c>
      <c r="R5" s="93">
        <f>SUM(R4:R4)</f>
        <v>0</v>
      </c>
      <c r="S5" s="93">
        <f>SUM(S4:S4)</f>
        <v>0</v>
      </c>
      <c r="T5" s="93">
        <f>SUM(T4:T4)</f>
        <v>0</v>
      </c>
      <c r="U5" s="93">
        <f>SUM(U4:U4)</f>
        <v>0</v>
      </c>
      <c r="V5" s="32">
        <v>0</v>
      </c>
      <c r="W5" s="83">
        <f>SUM(W4:W4)</f>
        <v>0</v>
      </c>
      <c r="X5" s="15" t="s">
        <v>101</v>
      </c>
      <c r="Y5" s="16"/>
      <c r="Z5" s="14"/>
      <c r="AA5" s="93">
        <f>SUM(AA4:AA4)</f>
        <v>20</v>
      </c>
      <c r="AB5" s="93">
        <f>SUM(AB4:AB4)</f>
        <v>0</v>
      </c>
      <c r="AC5" s="93">
        <f>SUM(AC4:AC4)</f>
        <v>9</v>
      </c>
      <c r="AD5" s="93">
        <f>SUM(AD4:AD4)</f>
        <v>29</v>
      </c>
      <c r="AE5" s="93">
        <f>SUM(AE4:AE4)</f>
        <v>0</v>
      </c>
      <c r="AF5" s="94">
        <v>0</v>
      </c>
      <c r="AG5" s="83">
        <f>SUM(AG4:AG4)</f>
        <v>0</v>
      </c>
      <c r="AH5" s="21"/>
      <c r="AI5" s="19"/>
      <c r="AJ5" s="62"/>
      <c r="AK5" s="63"/>
      <c r="AL5" s="23"/>
      <c r="AM5" s="93">
        <f>SUM(AM4:AM4)</f>
        <v>0</v>
      </c>
      <c r="AN5" s="93">
        <f>SUM(AN4:AN4)</f>
        <v>0</v>
      </c>
      <c r="AO5" s="93">
        <f>SUM(AO4:AO4)</f>
        <v>0</v>
      </c>
      <c r="AP5" s="93">
        <f>SUM(AP4:AP4)</f>
        <v>0</v>
      </c>
      <c r="AQ5" s="93">
        <f>SUM(AQ4:AQ4)</f>
        <v>0</v>
      </c>
      <c r="AR5" s="94">
        <v>0</v>
      </c>
      <c r="AS5" s="87">
        <f>SUM(AS4:AS4)</f>
        <v>0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34"/>
      <c r="C6" s="34"/>
      <c r="D6" s="34"/>
      <c r="E6" s="34"/>
      <c r="F6" s="34"/>
      <c r="G6" s="34"/>
      <c r="H6" s="34"/>
      <c r="I6" s="34"/>
      <c r="J6" s="35"/>
      <c r="K6" s="29"/>
      <c r="L6" s="23"/>
      <c r="M6" s="23"/>
      <c r="N6" s="23"/>
      <c r="O6" s="23"/>
      <c r="P6" s="34"/>
      <c r="Q6" s="34"/>
      <c r="R6" s="37"/>
      <c r="S6" s="34"/>
      <c r="T6" s="34"/>
      <c r="U6" s="23"/>
      <c r="V6" s="23"/>
      <c r="W6" s="29"/>
      <c r="X6" s="34"/>
      <c r="Y6" s="34"/>
      <c r="Z6" s="34"/>
      <c r="AA6" s="34"/>
      <c r="AB6" s="34"/>
      <c r="AC6" s="34"/>
      <c r="AD6" s="34"/>
      <c r="AE6" s="34"/>
      <c r="AF6" s="35"/>
      <c r="AG6" s="29"/>
      <c r="AH6" s="23"/>
      <c r="AI6" s="23"/>
      <c r="AJ6" s="23"/>
      <c r="AK6" s="23"/>
      <c r="AL6" s="34"/>
      <c r="AM6" s="34"/>
      <c r="AN6" s="37"/>
      <c r="AO6" s="34"/>
      <c r="AP6" s="34"/>
      <c r="AQ6" s="23"/>
      <c r="AR6" s="23"/>
      <c r="AS6" s="29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95" t="s">
        <v>102</v>
      </c>
      <c r="C7" s="96"/>
      <c r="D7" s="97"/>
      <c r="E7" s="14" t="s">
        <v>3</v>
      </c>
      <c r="F7" s="17" t="s">
        <v>8</v>
      </c>
      <c r="G7" s="14" t="s">
        <v>5</v>
      </c>
      <c r="H7" s="17" t="s">
        <v>6</v>
      </c>
      <c r="I7" s="17" t="s">
        <v>16</v>
      </c>
      <c r="J7" s="17" t="s">
        <v>21</v>
      </c>
      <c r="K7" s="23"/>
      <c r="L7" s="17" t="s">
        <v>26</v>
      </c>
      <c r="M7" s="17" t="s">
        <v>27</v>
      </c>
      <c r="N7" s="17" t="s">
        <v>103</v>
      </c>
      <c r="O7" s="17" t="s">
        <v>104</v>
      </c>
      <c r="Q7" s="37"/>
      <c r="R7" s="37" t="s">
        <v>47</v>
      </c>
      <c r="S7" s="37"/>
      <c r="T7" s="57" t="s">
        <v>105</v>
      </c>
      <c r="U7" s="23"/>
      <c r="V7" s="29"/>
      <c r="W7" s="29"/>
      <c r="X7" s="98"/>
      <c r="Y7" s="98"/>
      <c r="Z7" s="98"/>
      <c r="AA7" s="98"/>
      <c r="AB7" s="98"/>
      <c r="AC7" s="37"/>
      <c r="AD7" s="37"/>
      <c r="AE7" s="37"/>
      <c r="AF7" s="34"/>
      <c r="AG7" s="34"/>
      <c r="AH7" s="34"/>
      <c r="AI7" s="34"/>
      <c r="AJ7" s="34"/>
      <c r="AK7" s="34"/>
      <c r="AM7" s="29"/>
      <c r="AN7" s="98"/>
      <c r="AO7" s="98"/>
      <c r="AP7" s="98"/>
      <c r="AQ7" s="98"/>
      <c r="AR7" s="98"/>
      <c r="AS7" s="98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40" t="s">
        <v>11</v>
      </c>
      <c r="C8" s="11"/>
      <c r="D8" s="42"/>
      <c r="E8" s="99">
        <v>279</v>
      </c>
      <c r="F8" s="99">
        <v>10</v>
      </c>
      <c r="G8" s="99">
        <v>105</v>
      </c>
      <c r="H8" s="99">
        <v>144</v>
      </c>
      <c r="I8" s="99">
        <v>684</v>
      </c>
      <c r="J8" s="100">
        <v>0.39600000000000002</v>
      </c>
      <c r="K8" s="34">
        <f>PRODUCT(I8/J8)</f>
        <v>1727.2727272727273</v>
      </c>
      <c r="L8" s="101">
        <f>PRODUCT((F8+G8)/E8)</f>
        <v>0.41218637992831542</v>
      </c>
      <c r="M8" s="101">
        <f>PRODUCT(H8/E8)</f>
        <v>0.5161290322580645</v>
      </c>
      <c r="N8" s="101">
        <f>PRODUCT((F8+G8+H8)/E8)</f>
        <v>0.92831541218637992</v>
      </c>
      <c r="O8" s="101">
        <f>PRODUCT(I8/E8)</f>
        <v>2.4516129032258065</v>
      </c>
      <c r="Q8" s="37"/>
      <c r="R8" s="37"/>
      <c r="S8" s="37"/>
      <c r="T8" s="57" t="s">
        <v>61</v>
      </c>
      <c r="U8" s="34"/>
      <c r="V8" s="34"/>
      <c r="W8" s="34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4"/>
      <c r="AL8" s="34"/>
      <c r="AM8" s="34"/>
      <c r="AN8" s="37"/>
      <c r="AO8" s="37"/>
      <c r="AP8" s="37"/>
      <c r="AQ8" s="37"/>
      <c r="AR8" s="37"/>
      <c r="AS8" s="37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102" t="s">
        <v>96</v>
      </c>
      <c r="C9" s="103"/>
      <c r="D9" s="104"/>
      <c r="E9" s="99">
        <f>PRODUCT(E5+Q5)</f>
        <v>0</v>
      </c>
      <c r="F9" s="99">
        <f>PRODUCT(F5+R5)</f>
        <v>0</v>
      </c>
      <c r="G9" s="99">
        <f>PRODUCT(G5+S5)</f>
        <v>0</v>
      </c>
      <c r="H9" s="99">
        <f>PRODUCT(H5+T5)</f>
        <v>0</v>
      </c>
      <c r="I9" s="99">
        <f>PRODUCT(I5+U5)</f>
        <v>0</v>
      </c>
      <c r="J9" s="100">
        <v>0</v>
      </c>
      <c r="K9" s="34">
        <f>PRODUCT(K5+W5)</f>
        <v>0</v>
      </c>
      <c r="L9" s="101">
        <v>0</v>
      </c>
      <c r="M9" s="101">
        <v>0</v>
      </c>
      <c r="N9" s="101">
        <v>0</v>
      </c>
      <c r="O9" s="101">
        <v>0</v>
      </c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05" t="s">
        <v>99</v>
      </c>
      <c r="C10" s="106"/>
      <c r="D10" s="107"/>
      <c r="E10" s="99">
        <f>PRODUCT(AA5+AM5)</f>
        <v>20</v>
      </c>
      <c r="F10" s="99">
        <f>PRODUCT(AB5+AN5)</f>
        <v>0</v>
      </c>
      <c r="G10" s="99">
        <f>PRODUCT(AC5+AO5)</f>
        <v>9</v>
      </c>
      <c r="H10" s="99">
        <f>PRODUCT(AD5+AP5)</f>
        <v>29</v>
      </c>
      <c r="I10" s="99">
        <f>PRODUCT(AE5+AQ5)</f>
        <v>0</v>
      </c>
      <c r="J10" s="100">
        <v>0</v>
      </c>
      <c r="K10" s="23">
        <f>PRODUCT(AG5+AS5)</f>
        <v>0</v>
      </c>
      <c r="L10" s="101">
        <f>PRODUCT((F10+G10)/E10)</f>
        <v>0.45</v>
      </c>
      <c r="M10" s="101">
        <f>PRODUCT(H10/E10)</f>
        <v>1.45</v>
      </c>
      <c r="N10" s="101">
        <f>PRODUCT((F10+G10+H10)/E10)</f>
        <v>1.9</v>
      </c>
      <c r="O10" s="101">
        <f>PRODUCT(I10/E10)</f>
        <v>0</v>
      </c>
      <c r="Q10" s="37"/>
      <c r="R10" s="37"/>
      <c r="S10" s="34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4"/>
      <c r="AL10" s="23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08" t="s">
        <v>101</v>
      </c>
      <c r="C11" s="109"/>
      <c r="D11" s="110"/>
      <c r="E11" s="99">
        <f>SUM(E8:E10)</f>
        <v>299</v>
      </c>
      <c r="F11" s="99">
        <f t="shared" ref="F11:I11" si="0">SUM(F8:F10)</f>
        <v>10</v>
      </c>
      <c r="G11" s="99">
        <f t="shared" si="0"/>
        <v>114</v>
      </c>
      <c r="H11" s="99">
        <f t="shared" si="0"/>
        <v>173</v>
      </c>
      <c r="I11" s="99">
        <f t="shared" si="0"/>
        <v>684</v>
      </c>
      <c r="J11" s="100">
        <v>0</v>
      </c>
      <c r="K11" s="34">
        <f>SUM(K8:K10)</f>
        <v>1727.2727272727273</v>
      </c>
      <c r="L11" s="101">
        <f>PRODUCT((F11+G11)/E11)</f>
        <v>0.41471571906354515</v>
      </c>
      <c r="M11" s="101">
        <f>PRODUCT(H11/E11)</f>
        <v>0.57859531772575246</v>
      </c>
      <c r="N11" s="101">
        <f>PRODUCT((F11+G11+H11)/E11)</f>
        <v>0.99331103678929766</v>
      </c>
      <c r="O11" s="101">
        <f>PRODUCT(I11/279)</f>
        <v>2.4516129032258065</v>
      </c>
      <c r="Q11" s="23"/>
      <c r="R11" s="23"/>
      <c r="S11" s="23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ht="14.25" x14ac:dyDescent="0.2">
      <c r="A12" s="34"/>
      <c r="B12" s="34"/>
      <c r="C12" s="34"/>
      <c r="D12" s="34"/>
      <c r="E12" s="23"/>
      <c r="F12" s="23"/>
      <c r="G12" s="23"/>
      <c r="H12" s="23"/>
      <c r="I12" s="23"/>
      <c r="J12" s="34"/>
      <c r="K12" s="34"/>
      <c r="L12" s="23"/>
      <c r="M12" s="23"/>
      <c r="N12" s="23"/>
      <c r="O12" s="23"/>
      <c r="P12" s="34"/>
      <c r="Q12" s="34"/>
      <c r="R12" s="34"/>
      <c r="S12" s="34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J50" s="34"/>
      <c r="K50" s="34"/>
      <c r="L50"/>
      <c r="M50"/>
      <c r="N50"/>
      <c r="O50"/>
      <c r="P50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J51" s="34"/>
      <c r="K51" s="34"/>
      <c r="L51"/>
      <c r="M51"/>
      <c r="N51"/>
      <c r="O51"/>
      <c r="P51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23"/>
      <c r="R84" s="23"/>
      <c r="S84" s="23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23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23"/>
      <c r="R85" s="23"/>
      <c r="S85" s="23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23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23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23"/>
      <c r="AL176" s="23"/>
    </row>
    <row r="177" spans="12:38" x14ac:dyDescent="0.25">
      <c r="R177" s="29"/>
      <c r="S177" s="29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</row>
    <row r="178" spans="12:38" x14ac:dyDescent="0.25">
      <c r="R178" s="29"/>
      <c r="S178" s="29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</row>
    <row r="179" spans="12:38" x14ac:dyDescent="0.25">
      <c r="R179" s="29"/>
      <c r="S179" s="29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</row>
    <row r="180" spans="12:38" x14ac:dyDescent="0.25">
      <c r="L180"/>
      <c r="M180"/>
      <c r="N180"/>
      <c r="O180"/>
      <c r="P180"/>
      <c r="R180" s="29"/>
      <c r="S180" s="29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ht="14.25" x14ac:dyDescent="0.2">
      <c r="L205"/>
      <c r="M205"/>
      <c r="N205"/>
      <c r="O205"/>
      <c r="P205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ht="14.25" x14ac:dyDescent="0.2">
      <c r="L206"/>
      <c r="M206"/>
      <c r="N206"/>
      <c r="O206"/>
      <c r="P20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20:36" x14ac:dyDescent="0.25"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</row>
    <row r="210" spans="20:36" x14ac:dyDescent="0.25"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</row>
    <row r="211" spans="20:36" x14ac:dyDescent="0.25"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</row>
    <row r="212" spans="20:36" x14ac:dyDescent="0.25"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</row>
    <row r="213" spans="20:36" x14ac:dyDescent="0.25"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2020-05-01T22:49:46Z</dcterms:modified>
</cp:coreProperties>
</file>