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22" i="2" l="1"/>
  <c r="AQ22" i="2"/>
  <c r="AR22" i="2" s="1"/>
  <c r="AP22" i="2"/>
  <c r="AO22" i="2"/>
  <c r="AN22" i="2"/>
  <c r="AM22" i="2"/>
  <c r="AG22" i="2"/>
  <c r="K27" i="2" s="1"/>
  <c r="AE22" i="2"/>
  <c r="I27" i="2" s="1"/>
  <c r="AD22" i="2"/>
  <c r="AC22" i="2"/>
  <c r="G27" i="2" s="1"/>
  <c r="AB22" i="2"/>
  <c r="AA22" i="2"/>
  <c r="E27" i="2" s="1"/>
  <c r="W22" i="2"/>
  <c r="V22" i="2" s="1"/>
  <c r="U22" i="2"/>
  <c r="T22" i="2"/>
  <c r="S22" i="2"/>
  <c r="R22" i="2"/>
  <c r="Q22" i="2"/>
  <c r="K22" i="2"/>
  <c r="K26" i="2" s="1"/>
  <c r="I22" i="2"/>
  <c r="I26" i="2" s="1"/>
  <c r="H22" i="2"/>
  <c r="H26" i="2" s="1"/>
  <c r="M26" i="2" s="1"/>
  <c r="G22" i="2"/>
  <c r="G26" i="2" s="1"/>
  <c r="F22" i="2"/>
  <c r="F26" i="2" s="1"/>
  <c r="N26" i="2" s="1"/>
  <c r="E22" i="2"/>
  <c r="E26" i="2" s="1"/>
  <c r="E28" i="2" s="1"/>
  <c r="J26" i="2" l="1"/>
  <c r="K28" i="2"/>
  <c r="J22" i="2"/>
  <c r="O26" i="2"/>
  <c r="L26" i="2"/>
  <c r="I28" i="2"/>
  <c r="O28" i="2" s="1"/>
  <c r="G28" i="2"/>
  <c r="F27" i="2"/>
  <c r="F28" i="2" s="1"/>
  <c r="H27" i="2"/>
  <c r="H28" i="2" s="1"/>
  <c r="M28" i="2" s="1"/>
  <c r="J28" i="2"/>
  <c r="O27" i="2"/>
  <c r="J27" i="2"/>
  <c r="AF22" i="2"/>
  <c r="L28" i="2" l="1"/>
  <c r="L27" i="2"/>
  <c r="M27" i="2"/>
  <c r="N27" i="2"/>
  <c r="N28" i="2"/>
</calcChain>
</file>

<file path=xl/sharedStrings.xml><?xml version="1.0" encoding="utf-8"?>
<sst xmlns="http://schemas.openxmlformats.org/spreadsheetml/2006/main" count="111" uniqueCount="44">
  <si>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</si>
  <si>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</si>
  <si>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</si>
  <si>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</si>
  <si>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</si>
  <si>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</si>
  <si>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</si>
  <si>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</si>
  <si>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</si>
  <si>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</si>
  <si>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</si>
  <si>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</si>
  <si>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</si>
  <si>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UPV</t>
  </si>
  <si>
    <t>11.</t>
  </si>
  <si>
    <t>YKKÖSPESIS</t>
  </si>
  <si>
    <t>5.</t>
  </si>
  <si>
    <t>Mikko Talvitie</t>
  </si>
  <si>
    <t>30.1.1987   Vähäkyrö</t>
  </si>
  <si>
    <t>2.</t>
  </si>
  <si>
    <t>VäVi</t>
  </si>
  <si>
    <t>4.</t>
  </si>
  <si>
    <t>1.</t>
  </si>
  <si>
    <t>3.</t>
  </si>
  <si>
    <t>VM</t>
  </si>
  <si>
    <t>VM = Vaasan Maila  (1933)</t>
  </si>
  <si>
    <t>UPV = Ulvilan Pesä-Veikot  (1957)</t>
  </si>
  <si>
    <t>VäVi = Vähänkyrön Viesti  (1938),  kasvattajaseura</t>
  </si>
  <si>
    <t>6.</t>
  </si>
  <si>
    <t>10.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</si>
  <si>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</si>
  <si>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</si>
  <si>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</si>
  <si>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</si>
  <si>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</si>
  <si>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</si>
  <si>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</si>
  <si>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</si>
  <si>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</si>
  <si>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</si>
  <si>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PöU = Pöytyän Urheilijat  (1945)</t>
  </si>
  <si>
    <t>9.</t>
  </si>
  <si>
    <t>PöU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</si>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</sst>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1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17</v>
      </c>
      <c r="C1" s="2"/>
      <c r="D1" s="3"/>
      <c r="E1" s="4" t="s">
        <v>18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2" t="s">
        <v>15</v>
      </c>
      <c r="C2" s="33"/>
      <c r="D2" s="34"/>
      <c r="E2" s="10" t="s">
        <v>7</v>
      </c>
      <c r="F2" s="28"/>
      <c r="G2" s="28"/>
      <c r="H2" s="28"/>
      <c r="I2" s="35"/>
      <c r="J2" s="11"/>
      <c r="K2" s="27"/>
      <c r="L2" s="23" t="s">
        <v>30</v>
      </c>
      <c r="M2" s="28"/>
      <c r="N2" s="28"/>
      <c r="O2" s="36"/>
      <c r="P2" s="8"/>
      <c r="Q2" s="23" t="s">
        <v>31</v>
      </c>
      <c r="R2" s="28"/>
      <c r="S2" s="28"/>
      <c r="T2" s="28"/>
      <c r="U2" s="35"/>
      <c r="V2" s="36"/>
      <c r="W2" s="8"/>
      <c r="X2" s="37" t="s">
        <v>32</v>
      </c>
      <c r="Y2" s="38"/>
      <c r="Z2" s="39"/>
      <c r="AA2" s="10" t="s">
        <v>7</v>
      </c>
      <c r="AB2" s="28"/>
      <c r="AC2" s="28"/>
      <c r="AD2" s="28"/>
      <c r="AE2" s="35"/>
      <c r="AF2" s="11"/>
      <c r="AG2" s="27"/>
      <c r="AH2" s="23" t="s">
        <v>33</v>
      </c>
      <c r="AI2" s="28"/>
      <c r="AJ2" s="28"/>
      <c r="AK2" s="36"/>
      <c r="AL2" s="8"/>
      <c r="AM2" s="23" t="s">
        <v>31</v>
      </c>
      <c r="AN2" s="28"/>
      <c r="AO2" s="28"/>
      <c r="AP2" s="28"/>
      <c r="AQ2" s="35"/>
      <c r="AR2" s="36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34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34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/>
      <c r="C4" s="18"/>
      <c r="D4" s="1"/>
      <c r="E4" s="16"/>
      <c r="F4" s="16"/>
      <c r="G4" s="16"/>
      <c r="H4" s="17"/>
      <c r="I4" s="16"/>
      <c r="J4" s="41"/>
      <c r="K4" s="15"/>
      <c r="L4" s="42"/>
      <c r="M4" s="9"/>
      <c r="N4" s="9"/>
      <c r="O4" s="9"/>
      <c r="P4" s="12"/>
      <c r="Q4" s="16"/>
      <c r="R4" s="16"/>
      <c r="S4" s="17"/>
      <c r="T4" s="16"/>
      <c r="U4" s="16"/>
      <c r="V4" s="43"/>
      <c r="W4" s="15"/>
      <c r="X4" s="16">
        <v>2002</v>
      </c>
      <c r="Y4" s="16" t="s">
        <v>19</v>
      </c>
      <c r="Z4" s="1" t="s">
        <v>20</v>
      </c>
      <c r="AA4" s="16">
        <v>1</v>
      </c>
      <c r="AB4" s="16">
        <v>1</v>
      </c>
      <c r="AC4" s="16">
        <v>2</v>
      </c>
      <c r="AD4" s="16">
        <v>1</v>
      </c>
      <c r="AE4" s="16">
        <v>6</v>
      </c>
      <c r="AF4" s="26">
        <v>0.75</v>
      </c>
      <c r="AG4" s="12">
        <v>8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44"/>
      <c r="AS4" s="45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1"/>
      <c r="K5" s="15"/>
      <c r="L5" s="42"/>
      <c r="M5" s="9"/>
      <c r="N5" s="9"/>
      <c r="O5" s="9"/>
      <c r="P5" s="12"/>
      <c r="Q5" s="16"/>
      <c r="R5" s="16"/>
      <c r="S5" s="17"/>
      <c r="T5" s="16"/>
      <c r="U5" s="16"/>
      <c r="V5" s="43"/>
      <c r="W5" s="15"/>
      <c r="X5" s="16">
        <v>2003</v>
      </c>
      <c r="Y5" s="16" t="s">
        <v>21</v>
      </c>
      <c r="Z5" s="1" t="s">
        <v>20</v>
      </c>
      <c r="AA5" s="16">
        <v>13</v>
      </c>
      <c r="AB5" s="16">
        <v>0</v>
      </c>
      <c r="AC5" s="16">
        <v>4</v>
      </c>
      <c r="AD5" s="16">
        <v>3</v>
      </c>
      <c r="AE5" s="16">
        <v>24</v>
      </c>
      <c r="AF5" s="26">
        <v>0.38090000000000002</v>
      </c>
      <c r="AG5" s="12">
        <v>63</v>
      </c>
      <c r="AH5" s="9"/>
      <c r="AI5" s="9"/>
      <c r="AJ5" s="9"/>
      <c r="AK5" s="9"/>
      <c r="AL5" s="12"/>
      <c r="AM5" s="16">
        <v>2</v>
      </c>
      <c r="AN5" s="16">
        <v>0</v>
      </c>
      <c r="AO5" s="16">
        <v>0</v>
      </c>
      <c r="AP5" s="16">
        <v>0</v>
      </c>
      <c r="AQ5" s="16">
        <v>1</v>
      </c>
      <c r="AR5" s="44">
        <v>0.33329999999999999</v>
      </c>
      <c r="AS5" s="45">
        <v>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1"/>
      <c r="K6" s="15"/>
      <c r="L6" s="42"/>
      <c r="M6" s="9"/>
      <c r="N6" s="9"/>
      <c r="O6" s="9"/>
      <c r="P6" s="12"/>
      <c r="Q6" s="16"/>
      <c r="R6" s="16"/>
      <c r="S6" s="17"/>
      <c r="T6" s="16"/>
      <c r="U6" s="16"/>
      <c r="V6" s="43"/>
      <c r="W6" s="15"/>
      <c r="X6" s="16">
        <v>2004</v>
      </c>
      <c r="Y6" s="16" t="s">
        <v>16</v>
      </c>
      <c r="Z6" s="1" t="s">
        <v>20</v>
      </c>
      <c r="AA6" s="16">
        <v>16</v>
      </c>
      <c r="AB6" s="16">
        <v>0</v>
      </c>
      <c r="AC6" s="16">
        <v>11</v>
      </c>
      <c r="AD6" s="16">
        <v>5</v>
      </c>
      <c r="AE6" s="16">
        <v>48</v>
      </c>
      <c r="AF6" s="26">
        <v>0.5333</v>
      </c>
      <c r="AG6" s="12">
        <v>90</v>
      </c>
      <c r="AH6" s="9"/>
      <c r="AI6" s="9"/>
      <c r="AJ6" s="9"/>
      <c r="AK6" s="9"/>
      <c r="AL6" s="12"/>
      <c r="AM6" s="16"/>
      <c r="AN6" s="16"/>
      <c r="AO6" s="16"/>
      <c r="AP6" s="16"/>
      <c r="AQ6" s="16"/>
      <c r="AR6" s="44"/>
      <c r="AS6" s="45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>
        <v>2005</v>
      </c>
      <c r="C7" s="18"/>
      <c r="D7" s="1" t="s">
        <v>20</v>
      </c>
      <c r="E7" s="16"/>
      <c r="F7" s="16"/>
      <c r="G7" s="16"/>
      <c r="H7" s="17"/>
      <c r="I7" s="16"/>
      <c r="J7" s="41"/>
      <c r="K7" s="15"/>
      <c r="L7" s="42"/>
      <c r="M7" s="9"/>
      <c r="N7" s="9"/>
      <c r="O7" s="9"/>
      <c r="P7" s="12"/>
      <c r="Q7" s="16">
        <v>2</v>
      </c>
      <c r="R7" s="16">
        <v>0</v>
      </c>
      <c r="S7" s="17">
        <v>0</v>
      </c>
      <c r="T7" s="16">
        <v>0</v>
      </c>
      <c r="U7" s="16">
        <v>7</v>
      </c>
      <c r="V7" s="43">
        <v>0.63600000000000001</v>
      </c>
      <c r="W7" s="15">
        <v>11</v>
      </c>
      <c r="X7" s="16">
        <v>2005</v>
      </c>
      <c r="Y7" s="16" t="s">
        <v>22</v>
      </c>
      <c r="Z7" s="1" t="s">
        <v>20</v>
      </c>
      <c r="AA7" s="16">
        <v>18</v>
      </c>
      <c r="AB7" s="16">
        <v>0</v>
      </c>
      <c r="AC7" s="16">
        <v>6</v>
      </c>
      <c r="AD7" s="16">
        <v>9</v>
      </c>
      <c r="AE7" s="16">
        <v>37</v>
      </c>
      <c r="AF7" s="26">
        <v>0.38140000000000002</v>
      </c>
      <c r="AG7" s="12">
        <v>97</v>
      </c>
      <c r="AH7" s="9"/>
      <c r="AI7" s="9"/>
      <c r="AJ7" s="9"/>
      <c r="AK7" s="9"/>
      <c r="AL7" s="12"/>
      <c r="AM7" s="16">
        <v>4</v>
      </c>
      <c r="AN7" s="16">
        <v>0</v>
      </c>
      <c r="AO7" s="16">
        <v>0</v>
      </c>
      <c r="AP7" s="16">
        <v>1</v>
      </c>
      <c r="AQ7" s="16">
        <v>4</v>
      </c>
      <c r="AR7" s="44">
        <v>0.19040000000000001</v>
      </c>
      <c r="AS7" s="45">
        <v>21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6"/>
      <c r="C8" s="18"/>
      <c r="D8" s="1"/>
      <c r="E8" s="16"/>
      <c r="F8" s="16"/>
      <c r="G8" s="16"/>
      <c r="H8" s="17"/>
      <c r="I8" s="16"/>
      <c r="J8" s="41"/>
      <c r="K8" s="15"/>
      <c r="L8" s="42"/>
      <c r="M8" s="9"/>
      <c r="N8" s="9"/>
      <c r="O8" s="9"/>
      <c r="P8" s="12"/>
      <c r="Q8" s="16"/>
      <c r="R8" s="16"/>
      <c r="S8" s="17"/>
      <c r="T8" s="16"/>
      <c r="U8" s="16"/>
      <c r="V8" s="43"/>
      <c r="W8" s="15"/>
      <c r="X8" s="16">
        <v>2006</v>
      </c>
      <c r="Y8" s="16" t="s">
        <v>21</v>
      </c>
      <c r="Z8" s="1" t="s">
        <v>20</v>
      </c>
      <c r="AA8" s="16">
        <v>18</v>
      </c>
      <c r="AB8" s="16">
        <v>0</v>
      </c>
      <c r="AC8" s="16">
        <v>17</v>
      </c>
      <c r="AD8" s="16">
        <v>17</v>
      </c>
      <c r="AE8" s="16">
        <v>79</v>
      </c>
      <c r="AF8" s="26">
        <v>0.5524</v>
      </c>
      <c r="AG8" s="12">
        <v>143</v>
      </c>
      <c r="AH8" s="9"/>
      <c r="AI8" s="9"/>
      <c r="AJ8" s="9"/>
      <c r="AK8" s="9"/>
      <c r="AL8" s="12"/>
      <c r="AM8" s="16">
        <v>2</v>
      </c>
      <c r="AN8" s="16">
        <v>0</v>
      </c>
      <c r="AO8" s="16">
        <v>1</v>
      </c>
      <c r="AP8" s="16">
        <v>1</v>
      </c>
      <c r="AQ8" s="16">
        <v>7</v>
      </c>
      <c r="AR8" s="44">
        <v>0.5</v>
      </c>
      <c r="AS8" s="45">
        <v>14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6"/>
      <c r="C9" s="18"/>
      <c r="D9" s="1"/>
      <c r="E9" s="16"/>
      <c r="F9" s="16"/>
      <c r="G9" s="16"/>
      <c r="H9" s="17"/>
      <c r="I9" s="16"/>
      <c r="J9" s="41"/>
      <c r="K9" s="15"/>
      <c r="L9" s="42"/>
      <c r="M9" s="9"/>
      <c r="N9" s="9"/>
      <c r="O9" s="9"/>
      <c r="P9" s="12"/>
      <c r="Q9" s="16"/>
      <c r="R9" s="16"/>
      <c r="S9" s="17"/>
      <c r="T9" s="16"/>
      <c r="U9" s="16"/>
      <c r="V9" s="43"/>
      <c r="W9" s="15"/>
      <c r="X9" s="16">
        <v>2007</v>
      </c>
      <c r="Y9" s="16" t="s">
        <v>19</v>
      </c>
      <c r="Z9" s="1" t="s">
        <v>20</v>
      </c>
      <c r="AA9" s="16">
        <v>15</v>
      </c>
      <c r="AB9" s="16">
        <v>1</v>
      </c>
      <c r="AC9" s="16">
        <v>14</v>
      </c>
      <c r="AD9" s="16">
        <v>19</v>
      </c>
      <c r="AE9" s="16">
        <v>65</v>
      </c>
      <c r="AF9" s="26">
        <v>0.63719999999999999</v>
      </c>
      <c r="AG9" s="12">
        <v>102</v>
      </c>
      <c r="AH9" s="9"/>
      <c r="AI9" s="9"/>
      <c r="AJ9" s="9"/>
      <c r="AK9" s="9"/>
      <c r="AL9" s="12"/>
      <c r="AM9" s="16">
        <v>6</v>
      </c>
      <c r="AN9" s="16">
        <v>2</v>
      </c>
      <c r="AO9" s="16">
        <v>6</v>
      </c>
      <c r="AP9" s="16">
        <v>10</v>
      </c>
      <c r="AQ9" s="16">
        <v>28</v>
      </c>
      <c r="AR9" s="44">
        <v>0.65110000000000001</v>
      </c>
      <c r="AS9" s="45">
        <v>43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6"/>
      <c r="C10" s="18"/>
      <c r="D10" s="1"/>
      <c r="E10" s="16"/>
      <c r="F10" s="16"/>
      <c r="G10" s="16"/>
      <c r="H10" s="17"/>
      <c r="I10" s="16"/>
      <c r="J10" s="41"/>
      <c r="K10" s="15"/>
      <c r="L10" s="42"/>
      <c r="M10" s="9"/>
      <c r="N10" s="9"/>
      <c r="O10" s="9"/>
      <c r="P10" s="12"/>
      <c r="Q10" s="16"/>
      <c r="R10" s="16"/>
      <c r="S10" s="17"/>
      <c r="T10" s="16"/>
      <c r="U10" s="16"/>
      <c r="V10" s="43"/>
      <c r="W10" s="15"/>
      <c r="X10" s="16">
        <v>2008</v>
      </c>
      <c r="Y10" s="16" t="s">
        <v>22</v>
      </c>
      <c r="Z10" s="1" t="s">
        <v>20</v>
      </c>
      <c r="AA10" s="16">
        <v>16</v>
      </c>
      <c r="AB10" s="16">
        <v>0</v>
      </c>
      <c r="AC10" s="16">
        <v>8</v>
      </c>
      <c r="AD10" s="16">
        <v>14</v>
      </c>
      <c r="AE10" s="16">
        <v>63</v>
      </c>
      <c r="AF10" s="26">
        <v>0.61760000000000004</v>
      </c>
      <c r="AG10" s="12">
        <v>102</v>
      </c>
      <c r="AH10" s="9"/>
      <c r="AI10" s="9"/>
      <c r="AJ10" s="9"/>
      <c r="AK10" s="9"/>
      <c r="AL10" s="12"/>
      <c r="AM10" s="16">
        <v>6</v>
      </c>
      <c r="AN10" s="16">
        <v>0</v>
      </c>
      <c r="AO10" s="16">
        <v>1</v>
      </c>
      <c r="AP10" s="16">
        <v>5</v>
      </c>
      <c r="AQ10" s="16">
        <v>20</v>
      </c>
      <c r="AR10" s="44">
        <v>0.46510000000000001</v>
      </c>
      <c r="AS10" s="45">
        <v>43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6"/>
      <c r="C11" s="18"/>
      <c r="D11" s="1"/>
      <c r="E11" s="16"/>
      <c r="F11" s="16"/>
      <c r="G11" s="16"/>
      <c r="H11" s="17"/>
      <c r="I11" s="16"/>
      <c r="J11" s="41"/>
      <c r="K11" s="15"/>
      <c r="L11" s="42"/>
      <c r="M11" s="9"/>
      <c r="N11" s="9"/>
      <c r="O11" s="9"/>
      <c r="P11" s="12"/>
      <c r="Q11" s="16"/>
      <c r="R11" s="16"/>
      <c r="S11" s="17"/>
      <c r="T11" s="16"/>
      <c r="U11" s="16"/>
      <c r="V11" s="43"/>
      <c r="W11" s="15"/>
      <c r="X11" s="16">
        <v>2009</v>
      </c>
      <c r="Y11" s="16" t="s">
        <v>19</v>
      </c>
      <c r="Z11" s="1" t="s">
        <v>20</v>
      </c>
      <c r="AA11" s="16">
        <v>18</v>
      </c>
      <c r="AB11" s="16">
        <v>1</v>
      </c>
      <c r="AC11" s="16">
        <v>28</v>
      </c>
      <c r="AD11" s="16">
        <v>16</v>
      </c>
      <c r="AE11" s="16">
        <v>85</v>
      </c>
      <c r="AF11" s="26">
        <v>0.63900000000000001</v>
      </c>
      <c r="AG11" s="12">
        <v>133</v>
      </c>
      <c r="AH11" s="9" t="s">
        <v>41</v>
      </c>
      <c r="AI11" s="9"/>
      <c r="AJ11" s="9"/>
      <c r="AK11" s="9"/>
      <c r="AL11" s="12"/>
      <c r="AM11" s="16">
        <v>4</v>
      </c>
      <c r="AN11" s="16">
        <v>0</v>
      </c>
      <c r="AO11" s="16">
        <v>11</v>
      </c>
      <c r="AP11" s="16">
        <v>4</v>
      </c>
      <c r="AQ11" s="16">
        <v>24</v>
      </c>
      <c r="AR11" s="44">
        <v>0.82750000000000001</v>
      </c>
      <c r="AS11" s="45">
        <v>29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6">
        <v>2010</v>
      </c>
      <c r="C12" s="18" t="s">
        <v>23</v>
      </c>
      <c r="D12" s="1" t="s">
        <v>24</v>
      </c>
      <c r="E12" s="16">
        <v>21</v>
      </c>
      <c r="F12" s="16">
        <v>0</v>
      </c>
      <c r="G12" s="16">
        <v>13</v>
      </c>
      <c r="H12" s="17">
        <v>8</v>
      </c>
      <c r="I12" s="16">
        <v>63</v>
      </c>
      <c r="J12" s="41">
        <v>0.504</v>
      </c>
      <c r="K12" s="15">
        <v>125</v>
      </c>
      <c r="L12" s="42"/>
      <c r="M12" s="9"/>
      <c r="N12" s="9"/>
      <c r="O12" s="9"/>
      <c r="P12" s="12"/>
      <c r="Q12" s="16">
        <v>4</v>
      </c>
      <c r="R12" s="16">
        <v>0</v>
      </c>
      <c r="S12" s="17">
        <v>0</v>
      </c>
      <c r="T12" s="16">
        <v>0</v>
      </c>
      <c r="U12" s="16">
        <v>12</v>
      </c>
      <c r="V12" s="43">
        <v>0.6</v>
      </c>
      <c r="W12" s="15">
        <v>20</v>
      </c>
      <c r="X12" s="16"/>
      <c r="Y12" s="16"/>
      <c r="Z12" s="1"/>
      <c r="AA12" s="16"/>
      <c r="AB12" s="16"/>
      <c r="AC12" s="16"/>
      <c r="AD12" s="16"/>
      <c r="AE12" s="16"/>
      <c r="AF12" s="26"/>
      <c r="AG12" s="12"/>
      <c r="AH12" s="9"/>
      <c r="AI12" s="9"/>
      <c r="AJ12" s="9"/>
      <c r="AK12" s="9"/>
      <c r="AL12" s="12"/>
      <c r="AM12" s="16"/>
      <c r="AN12" s="16"/>
      <c r="AO12" s="16"/>
      <c r="AP12" s="16"/>
      <c r="AQ12" s="16"/>
      <c r="AR12" s="44"/>
      <c r="AS12" s="45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6">
        <v>2011</v>
      </c>
      <c r="C13" s="18" t="s">
        <v>14</v>
      </c>
      <c r="D13" s="1" t="s">
        <v>13</v>
      </c>
      <c r="E13" s="16">
        <v>16</v>
      </c>
      <c r="F13" s="16">
        <v>0</v>
      </c>
      <c r="G13" s="16">
        <v>3</v>
      </c>
      <c r="H13" s="17">
        <v>2</v>
      </c>
      <c r="I13" s="16">
        <v>40</v>
      </c>
      <c r="J13" s="41">
        <v>0.54100000000000004</v>
      </c>
      <c r="K13" s="15">
        <v>74</v>
      </c>
      <c r="L13" s="42"/>
      <c r="M13" s="9"/>
      <c r="N13" s="9"/>
      <c r="O13" s="9"/>
      <c r="P13" s="12"/>
      <c r="Q13" s="16">
        <v>2</v>
      </c>
      <c r="R13" s="16">
        <v>0</v>
      </c>
      <c r="S13" s="17">
        <v>0</v>
      </c>
      <c r="T13" s="16">
        <v>2</v>
      </c>
      <c r="U13" s="16">
        <v>1</v>
      </c>
      <c r="V13" s="43">
        <v>0.5</v>
      </c>
      <c r="W13" s="15">
        <v>2</v>
      </c>
      <c r="X13" s="16">
        <v>2011</v>
      </c>
      <c r="Y13" s="16" t="s">
        <v>16</v>
      </c>
      <c r="Z13" s="1" t="s">
        <v>42</v>
      </c>
      <c r="AA13" s="16">
        <v>1</v>
      </c>
      <c r="AB13" s="16">
        <v>0</v>
      </c>
      <c r="AC13" s="16">
        <v>1</v>
      </c>
      <c r="AD13" s="16">
        <v>1</v>
      </c>
      <c r="AE13" s="16">
        <v>1</v>
      </c>
      <c r="AF13" s="26">
        <v>0.25</v>
      </c>
      <c r="AG13" s="12">
        <v>4</v>
      </c>
      <c r="AH13" s="9"/>
      <c r="AI13" s="9"/>
      <c r="AJ13" s="9"/>
      <c r="AK13" s="9"/>
      <c r="AL13" s="12"/>
      <c r="AM13" s="16"/>
      <c r="AN13" s="16"/>
      <c r="AO13" s="16"/>
      <c r="AP13" s="16"/>
      <c r="AQ13" s="16"/>
      <c r="AR13" s="44"/>
      <c r="AS13" s="45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6">
        <v>2012</v>
      </c>
      <c r="C14" s="18" t="s">
        <v>23</v>
      </c>
      <c r="D14" s="1" t="s">
        <v>13</v>
      </c>
      <c r="E14" s="16">
        <v>21</v>
      </c>
      <c r="F14" s="16">
        <v>0</v>
      </c>
      <c r="G14" s="16">
        <v>11</v>
      </c>
      <c r="H14" s="17">
        <v>4</v>
      </c>
      <c r="I14" s="16">
        <v>67</v>
      </c>
      <c r="J14" s="41">
        <v>0.59299999999999997</v>
      </c>
      <c r="K14" s="15">
        <v>113</v>
      </c>
      <c r="L14" s="42"/>
      <c r="M14" s="9"/>
      <c r="N14" s="9"/>
      <c r="O14" s="9"/>
      <c r="P14" s="12"/>
      <c r="Q14" s="16">
        <v>3</v>
      </c>
      <c r="R14" s="16">
        <v>0</v>
      </c>
      <c r="S14" s="17">
        <v>3</v>
      </c>
      <c r="T14" s="16">
        <v>0</v>
      </c>
      <c r="U14" s="16">
        <v>7</v>
      </c>
      <c r="V14" s="43">
        <v>0.38900000000000001</v>
      </c>
      <c r="W14" s="15">
        <v>18</v>
      </c>
      <c r="X14" s="16"/>
      <c r="Y14" s="16"/>
      <c r="Z14" s="1"/>
      <c r="AA14" s="16"/>
      <c r="AB14" s="16"/>
      <c r="AC14" s="16"/>
      <c r="AD14" s="16"/>
      <c r="AE14" s="16"/>
      <c r="AF14" s="26"/>
      <c r="AG14" s="20"/>
      <c r="AH14" s="42"/>
      <c r="AI14" s="9"/>
      <c r="AJ14" s="9"/>
      <c r="AK14" s="9"/>
      <c r="AL14" s="20"/>
      <c r="AM14" s="16"/>
      <c r="AN14" s="16"/>
      <c r="AO14" s="16"/>
      <c r="AP14" s="16"/>
      <c r="AQ14" s="16"/>
      <c r="AR14" s="44"/>
      <c r="AS14" s="12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6">
        <v>2013</v>
      </c>
      <c r="C15" s="18" t="s">
        <v>28</v>
      </c>
      <c r="D15" s="1" t="s">
        <v>13</v>
      </c>
      <c r="E15" s="16">
        <v>22</v>
      </c>
      <c r="F15" s="16">
        <v>2</v>
      </c>
      <c r="G15" s="16">
        <v>38</v>
      </c>
      <c r="H15" s="17">
        <v>5</v>
      </c>
      <c r="I15" s="16">
        <v>95</v>
      </c>
      <c r="J15" s="41">
        <v>0.57199999999999995</v>
      </c>
      <c r="K15" s="15">
        <v>166</v>
      </c>
      <c r="L15" s="42" t="s">
        <v>41</v>
      </c>
      <c r="M15" s="9"/>
      <c r="N15" s="9"/>
      <c r="O15" s="9"/>
      <c r="P15" s="12"/>
      <c r="Q15" s="16"/>
      <c r="R15" s="16"/>
      <c r="S15" s="17"/>
      <c r="T15" s="16"/>
      <c r="U15" s="16"/>
      <c r="V15" s="43"/>
      <c r="W15" s="15"/>
      <c r="X15" s="16"/>
      <c r="Y15" s="18"/>
      <c r="Z15" s="1"/>
      <c r="AA15" s="16"/>
      <c r="AB15" s="16"/>
      <c r="AC15" s="16"/>
      <c r="AD15" s="17"/>
      <c r="AE15" s="16"/>
      <c r="AF15" s="41"/>
      <c r="AG15" s="15"/>
      <c r="AH15" s="9"/>
      <c r="AI15" s="9"/>
      <c r="AJ15" s="9"/>
      <c r="AK15" s="9"/>
      <c r="AL15" s="12"/>
      <c r="AM15" s="16"/>
      <c r="AN15" s="16"/>
      <c r="AO15" s="16"/>
      <c r="AP15" s="16"/>
      <c r="AQ15" s="16"/>
      <c r="AR15" s="44"/>
      <c r="AS15" s="45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6">
        <v>2014</v>
      </c>
      <c r="C16" s="18" t="s">
        <v>21</v>
      </c>
      <c r="D16" s="1" t="s">
        <v>13</v>
      </c>
      <c r="E16" s="16">
        <v>1</v>
      </c>
      <c r="F16" s="16">
        <v>0</v>
      </c>
      <c r="G16" s="16">
        <v>1</v>
      </c>
      <c r="H16" s="17">
        <v>0</v>
      </c>
      <c r="I16" s="16">
        <v>2</v>
      </c>
      <c r="J16" s="41">
        <v>0.4</v>
      </c>
      <c r="K16" s="15">
        <v>5</v>
      </c>
      <c r="L16" s="42"/>
      <c r="M16" s="9"/>
      <c r="N16" s="9"/>
      <c r="O16" s="9"/>
      <c r="P16" s="12"/>
      <c r="Q16" s="16"/>
      <c r="R16" s="16"/>
      <c r="S16" s="17"/>
      <c r="T16" s="16"/>
      <c r="U16" s="16"/>
      <c r="V16" s="43"/>
      <c r="W16" s="15"/>
      <c r="X16" s="16"/>
      <c r="Y16" s="18"/>
      <c r="Z16" s="1"/>
      <c r="AA16" s="16"/>
      <c r="AB16" s="16"/>
      <c r="AC16" s="16"/>
      <c r="AD16" s="17"/>
      <c r="AE16" s="16"/>
      <c r="AF16" s="41"/>
      <c r="AG16" s="15"/>
      <c r="AH16" s="9"/>
      <c r="AI16" s="9"/>
      <c r="AJ16" s="9"/>
      <c r="AK16" s="9"/>
      <c r="AL16" s="12"/>
      <c r="AM16" s="16"/>
      <c r="AN16" s="16"/>
      <c r="AO16" s="16"/>
      <c r="AP16" s="16"/>
      <c r="AQ16" s="16"/>
      <c r="AR16" s="44"/>
      <c r="AS16" s="45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6">
        <v>2015</v>
      </c>
      <c r="C17" s="18" t="s">
        <v>28</v>
      </c>
      <c r="D17" s="1" t="s">
        <v>13</v>
      </c>
      <c r="E17" s="16">
        <v>24</v>
      </c>
      <c r="F17" s="16">
        <v>0</v>
      </c>
      <c r="G17" s="16">
        <v>35</v>
      </c>
      <c r="H17" s="17">
        <v>7</v>
      </c>
      <c r="I17" s="16">
        <v>93</v>
      </c>
      <c r="J17" s="41">
        <v>0.53439999999999999</v>
      </c>
      <c r="K17" s="15">
        <v>174</v>
      </c>
      <c r="L17" s="42" t="s">
        <v>43</v>
      </c>
      <c r="M17" s="9"/>
      <c r="N17" s="9"/>
      <c r="O17" s="9"/>
      <c r="P17" s="12"/>
      <c r="Q17" s="16"/>
      <c r="R17" s="16"/>
      <c r="S17" s="17"/>
      <c r="T17" s="16"/>
      <c r="U17" s="16"/>
      <c r="V17" s="43"/>
      <c r="W17" s="15"/>
      <c r="X17" s="16"/>
      <c r="Y17" s="18"/>
      <c r="Z17" s="1"/>
      <c r="AA17" s="16"/>
      <c r="AB17" s="16"/>
      <c r="AC17" s="16"/>
      <c r="AD17" s="17"/>
      <c r="AE17" s="16"/>
      <c r="AF17" s="41"/>
      <c r="AG17" s="15"/>
      <c r="AH17" s="9"/>
      <c r="AI17" s="9"/>
      <c r="AJ17" s="9"/>
      <c r="AK17" s="9"/>
      <c r="AL17" s="12"/>
      <c r="AM17" s="16"/>
      <c r="AN17" s="16"/>
      <c r="AO17" s="16"/>
      <c r="AP17" s="16"/>
      <c r="AQ17" s="16"/>
      <c r="AR17" s="44"/>
      <c r="AS17" s="45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6"/>
      <c r="C18" s="18"/>
      <c r="D18" s="1"/>
      <c r="E18" s="16"/>
      <c r="F18" s="16"/>
      <c r="G18" s="16"/>
      <c r="H18" s="17"/>
      <c r="I18" s="16"/>
      <c r="J18" s="41"/>
      <c r="K18" s="15"/>
      <c r="L18" s="42"/>
      <c r="M18" s="9"/>
      <c r="N18" s="9"/>
      <c r="O18" s="9"/>
      <c r="P18" s="12"/>
      <c r="Q18" s="16"/>
      <c r="R18" s="16"/>
      <c r="S18" s="17"/>
      <c r="T18" s="16"/>
      <c r="U18" s="16"/>
      <c r="V18" s="43"/>
      <c r="W18" s="15"/>
      <c r="X18" s="16"/>
      <c r="Y18" s="18"/>
      <c r="Z18" s="1"/>
      <c r="AA18" s="16"/>
      <c r="AB18" s="16"/>
      <c r="AC18" s="16"/>
      <c r="AD18" s="17"/>
      <c r="AE18" s="16"/>
      <c r="AF18" s="41"/>
      <c r="AG18" s="15"/>
      <c r="AH18" s="9"/>
      <c r="AI18" s="9"/>
      <c r="AJ18" s="9"/>
      <c r="AK18" s="9"/>
      <c r="AL18" s="12"/>
      <c r="AM18" s="16"/>
      <c r="AN18" s="16"/>
      <c r="AO18" s="16"/>
      <c r="AP18" s="16"/>
      <c r="AQ18" s="16"/>
      <c r="AR18" s="44"/>
      <c r="AS18" s="45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6">
        <v>2017</v>
      </c>
      <c r="C19" s="18" t="s">
        <v>29</v>
      </c>
      <c r="D19" s="1" t="s">
        <v>13</v>
      </c>
      <c r="E19" s="16">
        <v>24</v>
      </c>
      <c r="F19" s="16">
        <v>2</v>
      </c>
      <c r="G19" s="16">
        <v>49</v>
      </c>
      <c r="H19" s="17">
        <v>8</v>
      </c>
      <c r="I19" s="16">
        <v>93</v>
      </c>
      <c r="J19" s="41">
        <v>0.53749999999999998</v>
      </c>
      <c r="K19" s="15">
        <v>173</v>
      </c>
      <c r="L19" s="42" t="s">
        <v>28</v>
      </c>
      <c r="M19" s="9"/>
      <c r="N19" s="9"/>
      <c r="O19" s="9"/>
      <c r="P19" s="12"/>
      <c r="Q19" s="16">
        <v>2</v>
      </c>
      <c r="R19" s="16">
        <v>0</v>
      </c>
      <c r="S19" s="17">
        <v>5</v>
      </c>
      <c r="T19" s="16">
        <v>1</v>
      </c>
      <c r="U19" s="16">
        <v>10</v>
      </c>
      <c r="V19" s="43">
        <v>0.66700000000000004</v>
      </c>
      <c r="W19" s="15">
        <v>15</v>
      </c>
      <c r="X19" s="16"/>
      <c r="Y19" s="18"/>
      <c r="Z19" s="1"/>
      <c r="AA19" s="16"/>
      <c r="AB19" s="16"/>
      <c r="AC19" s="16"/>
      <c r="AD19" s="17"/>
      <c r="AE19" s="16"/>
      <c r="AF19" s="41"/>
      <c r="AG19" s="15"/>
      <c r="AH19" s="9"/>
      <c r="AI19" s="9"/>
      <c r="AJ19" s="9"/>
      <c r="AK19" s="9"/>
      <c r="AL19" s="12"/>
      <c r="AM19" s="16"/>
      <c r="AN19" s="16"/>
      <c r="AO19" s="16"/>
      <c r="AP19" s="16"/>
      <c r="AQ19" s="16"/>
      <c r="AR19" s="44"/>
      <c r="AS19" s="45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16">
        <v>2018</v>
      </c>
      <c r="C20" s="18" t="s">
        <v>43</v>
      </c>
      <c r="D20" s="1" t="s">
        <v>13</v>
      </c>
      <c r="E20" s="16">
        <v>22</v>
      </c>
      <c r="F20" s="16">
        <v>2</v>
      </c>
      <c r="G20" s="16">
        <v>30</v>
      </c>
      <c r="H20" s="17">
        <v>10</v>
      </c>
      <c r="I20" s="16">
        <v>95</v>
      </c>
      <c r="J20" s="26">
        <v>0.60119999999999996</v>
      </c>
      <c r="K20" s="20">
        <v>158</v>
      </c>
      <c r="L20" s="42"/>
      <c r="M20" s="9"/>
      <c r="N20" s="9"/>
      <c r="O20" s="9"/>
      <c r="P20" s="12"/>
      <c r="Q20" s="16"/>
      <c r="R20" s="16"/>
      <c r="S20" s="17"/>
      <c r="T20" s="16"/>
      <c r="U20" s="16"/>
      <c r="V20" s="43"/>
      <c r="W20" s="15"/>
      <c r="X20" s="16"/>
      <c r="Y20" s="18"/>
      <c r="Z20" s="1"/>
      <c r="AA20" s="16"/>
      <c r="AB20" s="16"/>
      <c r="AC20" s="16"/>
      <c r="AD20" s="17"/>
      <c r="AE20" s="16"/>
      <c r="AF20" s="41"/>
      <c r="AG20" s="15"/>
      <c r="AH20" s="9"/>
      <c r="AI20" s="9"/>
      <c r="AJ20" s="9"/>
      <c r="AK20" s="9"/>
      <c r="AL20" s="12"/>
      <c r="AM20" s="16"/>
      <c r="AN20" s="16"/>
      <c r="AO20" s="16"/>
      <c r="AP20" s="16"/>
      <c r="AQ20" s="16"/>
      <c r="AR20" s="44"/>
      <c r="AS20" s="45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16">
        <v>2019</v>
      </c>
      <c r="C21" s="16" t="s">
        <v>28</v>
      </c>
      <c r="D21" s="1" t="s">
        <v>13</v>
      </c>
      <c r="E21" s="16">
        <v>2</v>
      </c>
      <c r="F21" s="16">
        <v>0</v>
      </c>
      <c r="G21" s="16">
        <v>1</v>
      </c>
      <c r="H21" s="16">
        <v>0</v>
      </c>
      <c r="I21" s="16">
        <v>7</v>
      </c>
      <c r="J21" s="41">
        <v>0.63629999999999998</v>
      </c>
      <c r="K21" s="15">
        <v>11</v>
      </c>
      <c r="L21" s="42"/>
      <c r="M21" s="9"/>
      <c r="N21" s="9"/>
      <c r="O21" s="9"/>
      <c r="P21" s="12"/>
      <c r="Q21" s="16">
        <v>3</v>
      </c>
      <c r="R21" s="16">
        <v>0</v>
      </c>
      <c r="S21" s="16">
        <v>1</v>
      </c>
      <c r="T21" s="16">
        <v>0</v>
      </c>
      <c r="U21" s="16">
        <v>6</v>
      </c>
      <c r="V21" s="26">
        <v>0.3</v>
      </c>
      <c r="W21" s="15">
        <v>20</v>
      </c>
      <c r="X21" s="16"/>
      <c r="Y21" s="18"/>
      <c r="Z21" s="1"/>
      <c r="AA21" s="16"/>
      <c r="AB21" s="16"/>
      <c r="AC21" s="16"/>
      <c r="AD21" s="17"/>
      <c r="AE21" s="16"/>
      <c r="AF21" s="41"/>
      <c r="AG21" s="15"/>
      <c r="AH21" s="9"/>
      <c r="AI21" s="9"/>
      <c r="AJ21" s="9"/>
      <c r="AK21" s="9"/>
      <c r="AL21" s="12"/>
      <c r="AM21" s="16"/>
      <c r="AN21" s="16"/>
      <c r="AO21" s="16"/>
      <c r="AP21" s="16"/>
      <c r="AQ21" s="16"/>
      <c r="AR21" s="44"/>
      <c r="AS21" s="45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46" t="s">
        <v>35</v>
      </c>
      <c r="C22" s="7"/>
      <c r="D22" s="6"/>
      <c r="E22" s="47">
        <f>SUM(E4:E21)</f>
        <v>153</v>
      </c>
      <c r="F22" s="47">
        <f>SUM(F4:F21)</f>
        <v>6</v>
      </c>
      <c r="G22" s="47">
        <f>SUM(G4:G21)</f>
        <v>181</v>
      </c>
      <c r="H22" s="47">
        <f>SUM(H4:H21)</f>
        <v>44</v>
      </c>
      <c r="I22" s="47">
        <f>SUM(I4:I21)</f>
        <v>555</v>
      </c>
      <c r="J22" s="48">
        <f>PRODUCT(I22/K22)</f>
        <v>0.55555555555555558</v>
      </c>
      <c r="K22" s="27">
        <f>SUM(K4:K21)</f>
        <v>999</v>
      </c>
      <c r="L22" s="23"/>
      <c r="M22" s="35"/>
      <c r="N22" s="49"/>
      <c r="O22" s="50"/>
      <c r="P22" s="12"/>
      <c r="Q22" s="47">
        <f>SUM(Q4:Q21)</f>
        <v>16</v>
      </c>
      <c r="R22" s="47">
        <f>SUM(R4:R21)</f>
        <v>0</v>
      </c>
      <c r="S22" s="47">
        <f>SUM(S4:S21)</f>
        <v>9</v>
      </c>
      <c r="T22" s="47">
        <f>SUM(T4:T21)</f>
        <v>3</v>
      </c>
      <c r="U22" s="47">
        <f>SUM(U4:U21)</f>
        <v>43</v>
      </c>
      <c r="V22" s="48">
        <f>PRODUCT(U22/W22)</f>
        <v>0.5</v>
      </c>
      <c r="W22" s="27">
        <f>SUM(W4:W21)</f>
        <v>86</v>
      </c>
      <c r="X22" s="19" t="s">
        <v>35</v>
      </c>
      <c r="Y22" s="13"/>
      <c r="Z22" s="11"/>
      <c r="AA22" s="47">
        <f>SUM(AA4:AA21)</f>
        <v>116</v>
      </c>
      <c r="AB22" s="47">
        <f>SUM(AB4:AB21)</f>
        <v>3</v>
      </c>
      <c r="AC22" s="47">
        <f>SUM(AC4:AC21)</f>
        <v>91</v>
      </c>
      <c r="AD22" s="47">
        <f>SUM(AD4:AD21)</f>
        <v>85</v>
      </c>
      <c r="AE22" s="47">
        <f>SUM(AE4:AE21)</f>
        <v>408</v>
      </c>
      <c r="AF22" s="48">
        <f>PRODUCT(AE22/AG22)</f>
        <v>0.54986522911051217</v>
      </c>
      <c r="AG22" s="27">
        <f>SUM(AG4:AG21)</f>
        <v>742</v>
      </c>
      <c r="AH22" s="23"/>
      <c r="AI22" s="35"/>
      <c r="AJ22" s="49"/>
      <c r="AK22" s="50"/>
      <c r="AL22" s="12"/>
      <c r="AM22" s="47">
        <f>SUM(AM4:AM21)</f>
        <v>24</v>
      </c>
      <c r="AN22" s="47">
        <f>SUM(AN4:AN21)</f>
        <v>2</v>
      </c>
      <c r="AO22" s="47">
        <f>SUM(AO4:AO21)</f>
        <v>19</v>
      </c>
      <c r="AP22" s="47">
        <f>SUM(AP4:AP21)</f>
        <v>21</v>
      </c>
      <c r="AQ22" s="47">
        <f>SUM(AQ4:AQ21)</f>
        <v>84</v>
      </c>
      <c r="AR22" s="48">
        <f>PRODUCT(AQ22/AS22)</f>
        <v>0.5490196078431373</v>
      </c>
      <c r="AS22" s="40">
        <f>SUM(AS4:AS21)</f>
        <v>153</v>
      </c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1"/>
      <c r="K23" s="15"/>
      <c r="L23" s="12"/>
      <c r="M23" s="12"/>
      <c r="N23" s="12"/>
      <c r="O23" s="12"/>
      <c r="P23" s="20"/>
      <c r="Q23" s="20"/>
      <c r="R23" s="22"/>
      <c r="S23" s="20"/>
      <c r="T23" s="20"/>
      <c r="U23" s="12"/>
      <c r="V23" s="12"/>
      <c r="W23" s="15"/>
      <c r="X23" s="20"/>
      <c r="Y23" s="20"/>
      <c r="Z23" s="20"/>
      <c r="AA23" s="20"/>
      <c r="AB23" s="20"/>
      <c r="AC23" s="20"/>
      <c r="AD23" s="20"/>
      <c r="AE23" s="20"/>
      <c r="AF23" s="21"/>
      <c r="AG23" s="15"/>
      <c r="AH23" s="12"/>
      <c r="AI23" s="12"/>
      <c r="AJ23" s="12"/>
      <c r="AK23" s="12"/>
      <c r="AL23" s="20"/>
      <c r="AM23" s="20"/>
      <c r="AN23" s="22"/>
      <c r="AO23" s="20"/>
      <c r="AP23" s="20"/>
      <c r="AQ23" s="12"/>
      <c r="AR23" s="12"/>
      <c r="AS23" s="15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51" t="s">
        <v>36</v>
      </c>
      <c r="C24" s="52"/>
      <c r="D24" s="53"/>
      <c r="E24" s="11" t="s">
        <v>2</v>
      </c>
      <c r="F24" s="9" t="s">
        <v>6</v>
      </c>
      <c r="G24" s="11" t="s">
        <v>4</v>
      </c>
      <c r="H24" s="9" t="s">
        <v>5</v>
      </c>
      <c r="I24" s="9" t="s">
        <v>8</v>
      </c>
      <c r="J24" s="9" t="s">
        <v>9</v>
      </c>
      <c r="K24" s="12"/>
      <c r="L24" s="9" t="s">
        <v>10</v>
      </c>
      <c r="M24" s="9" t="s">
        <v>11</v>
      </c>
      <c r="N24" s="9" t="s">
        <v>37</v>
      </c>
      <c r="O24" s="9" t="s">
        <v>38</v>
      </c>
      <c r="Q24" s="22"/>
      <c r="R24" s="22" t="s">
        <v>12</v>
      </c>
      <c r="S24" s="22"/>
      <c r="T24" s="20" t="s">
        <v>27</v>
      </c>
      <c r="U24" s="12"/>
      <c r="V24" s="15"/>
      <c r="W24" s="15"/>
      <c r="X24" s="54"/>
      <c r="Y24" s="54"/>
      <c r="Z24" s="54"/>
      <c r="AA24" s="54"/>
      <c r="AB24" s="54"/>
      <c r="AC24" s="22"/>
      <c r="AD24" s="22"/>
      <c r="AE24" s="22"/>
      <c r="AF24" s="20"/>
      <c r="AG24" s="20"/>
      <c r="AH24" s="20"/>
      <c r="AI24" s="20"/>
      <c r="AJ24" s="20"/>
      <c r="AK24" s="20"/>
      <c r="AM24" s="15"/>
      <c r="AN24" s="54"/>
      <c r="AO24" s="54"/>
      <c r="AP24" s="54"/>
      <c r="AQ24" s="54"/>
      <c r="AR24" s="54"/>
      <c r="AS24" s="54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x14ac:dyDescent="0.25">
      <c r="A25" s="20"/>
      <c r="B25" s="24" t="s">
        <v>39</v>
      </c>
      <c r="C25" s="3"/>
      <c r="D25" s="25"/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6">
        <v>0</v>
      </c>
      <c r="K25" s="20">
        <v>0</v>
      </c>
      <c r="L25" s="57">
        <v>0</v>
      </c>
      <c r="M25" s="57">
        <v>0</v>
      </c>
      <c r="N25" s="57">
        <v>0</v>
      </c>
      <c r="O25" s="57">
        <v>0</v>
      </c>
      <c r="Q25" s="22"/>
      <c r="R25" s="22"/>
      <c r="S25" s="22"/>
      <c r="T25" s="20" t="s">
        <v>25</v>
      </c>
      <c r="U25" s="20"/>
      <c r="V25" s="20"/>
      <c r="W25" s="20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0"/>
      <c r="AL25" s="20"/>
      <c r="AM25" s="20"/>
      <c r="AN25" s="22"/>
      <c r="AO25" s="22"/>
      <c r="AP25" s="22"/>
      <c r="AQ25" s="22"/>
      <c r="AR25" s="22"/>
      <c r="AS25" s="22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x14ac:dyDescent="0.25">
      <c r="A26" s="20"/>
      <c r="B26" s="58" t="s">
        <v>15</v>
      </c>
      <c r="C26" s="59"/>
      <c r="D26" s="60"/>
      <c r="E26" s="55">
        <f>PRODUCT(E22+Q22)</f>
        <v>169</v>
      </c>
      <c r="F26" s="55">
        <f>PRODUCT(F22+R22)</f>
        <v>6</v>
      </c>
      <c r="G26" s="55">
        <f>PRODUCT(G22+S22)</f>
        <v>190</v>
      </c>
      <c r="H26" s="55">
        <f>PRODUCT(H22+T22)</f>
        <v>47</v>
      </c>
      <c r="I26" s="55">
        <f>PRODUCT(I22+U22)</f>
        <v>598</v>
      </c>
      <c r="J26" s="56">
        <f>PRODUCT(I26/K26)</f>
        <v>0.55115207373271891</v>
      </c>
      <c r="K26" s="20">
        <f>PRODUCT(K22+W22)</f>
        <v>1085</v>
      </c>
      <c r="L26" s="57">
        <f>PRODUCT((F26+G26)/E26)</f>
        <v>1.1597633136094674</v>
      </c>
      <c r="M26" s="57">
        <f>PRODUCT(H26/E26)</f>
        <v>0.27810650887573962</v>
      </c>
      <c r="N26" s="57">
        <f>PRODUCT((F26+G26+H26)/E26)</f>
        <v>1.4378698224852071</v>
      </c>
      <c r="O26" s="57">
        <f>PRODUCT(I26/E26)</f>
        <v>3.5384615384615383</v>
      </c>
      <c r="Q26" s="22"/>
      <c r="R26" s="22"/>
      <c r="S26" s="22"/>
      <c r="T26" s="20" t="s">
        <v>26</v>
      </c>
      <c r="U26" s="20"/>
      <c r="V26" s="20"/>
      <c r="W26" s="20"/>
      <c r="X26" s="20"/>
      <c r="Y26" s="20"/>
      <c r="Z26" s="20"/>
      <c r="AA26" s="20"/>
      <c r="AB26" s="20"/>
      <c r="AC26" s="22"/>
      <c r="AD26" s="22"/>
      <c r="AE26" s="22"/>
      <c r="AF26" s="22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x14ac:dyDescent="0.25">
      <c r="A27" s="20"/>
      <c r="B27" s="14" t="s">
        <v>32</v>
      </c>
      <c r="C27" s="61"/>
      <c r="D27" s="62"/>
      <c r="E27" s="55">
        <f>PRODUCT(AA22+AM22)</f>
        <v>140</v>
      </c>
      <c r="F27" s="55">
        <f>PRODUCT(AB22+AN22)</f>
        <v>5</v>
      </c>
      <c r="G27" s="55">
        <f>PRODUCT(AC22+AO22)</f>
        <v>110</v>
      </c>
      <c r="H27" s="55">
        <f>PRODUCT(AD22+AP22)</f>
        <v>106</v>
      </c>
      <c r="I27" s="55">
        <f>PRODUCT(AE22+AQ22)</f>
        <v>492</v>
      </c>
      <c r="J27" s="56">
        <f>PRODUCT(I27/K27)</f>
        <v>0.54972067039106143</v>
      </c>
      <c r="K27" s="12">
        <f>PRODUCT(AG22+AS22)</f>
        <v>895</v>
      </c>
      <c r="L27" s="57">
        <f>PRODUCT((F27+G27)/E27)</f>
        <v>0.8214285714285714</v>
      </c>
      <c r="M27" s="57">
        <f>PRODUCT(H27/E27)</f>
        <v>0.75714285714285712</v>
      </c>
      <c r="N27" s="57">
        <f>PRODUCT((F27+G27+H27)/E27)</f>
        <v>1.5785714285714285</v>
      </c>
      <c r="O27" s="57">
        <f>PRODUCT(I27/E27)</f>
        <v>3.5142857142857142</v>
      </c>
      <c r="Q27" s="22"/>
      <c r="R27" s="22"/>
      <c r="S27" s="20"/>
      <c r="T27" s="20" t="s">
        <v>40</v>
      </c>
      <c r="U27" s="12"/>
      <c r="V27" s="12"/>
      <c r="W27" s="20"/>
      <c r="X27" s="20"/>
      <c r="Y27" s="20"/>
      <c r="Z27" s="20"/>
      <c r="AA27" s="20"/>
      <c r="AB27" s="20"/>
      <c r="AC27" s="22"/>
      <c r="AD27" s="22"/>
      <c r="AE27" s="22"/>
      <c r="AF27" s="22"/>
      <c r="AG27" s="22"/>
      <c r="AH27" s="22"/>
      <c r="AI27" s="22"/>
      <c r="AJ27" s="22"/>
      <c r="AK27" s="20"/>
      <c r="AL27" s="12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x14ac:dyDescent="0.25">
      <c r="A28" s="20"/>
      <c r="B28" s="63" t="s">
        <v>35</v>
      </c>
      <c r="C28" s="64"/>
      <c r="D28" s="65"/>
      <c r="E28" s="55">
        <f>SUM(E25:E27)</f>
        <v>309</v>
      </c>
      <c r="F28" s="55">
        <f t="shared" ref="F28:I28" si="0">SUM(F25:F27)</f>
        <v>11</v>
      </c>
      <c r="G28" s="55">
        <f t="shared" si="0"/>
        <v>300</v>
      </c>
      <c r="H28" s="55">
        <f t="shared" si="0"/>
        <v>153</v>
      </c>
      <c r="I28" s="55">
        <f t="shared" si="0"/>
        <v>1090</v>
      </c>
      <c r="J28" s="56">
        <f>PRODUCT(I28/K28)</f>
        <v>0.5505050505050505</v>
      </c>
      <c r="K28" s="20">
        <f>SUM(K25:K27)</f>
        <v>1980</v>
      </c>
      <c r="L28" s="57">
        <f>PRODUCT((F28+G28)/E28)</f>
        <v>1.006472491909385</v>
      </c>
      <c r="M28" s="57">
        <f>PRODUCT(H28/E28)</f>
        <v>0.49514563106796117</v>
      </c>
      <c r="N28" s="57">
        <f>PRODUCT((F28+G28+H28)/E28)</f>
        <v>1.5016181229773462</v>
      </c>
      <c r="O28" s="57">
        <f>PRODUCT(I28/E28)</f>
        <v>3.5275080906148868</v>
      </c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12"/>
      <c r="F29" s="12"/>
      <c r="G29" s="12"/>
      <c r="H29" s="12"/>
      <c r="I29" s="12"/>
      <c r="J29" s="20"/>
      <c r="K29" s="20"/>
      <c r="L29" s="12"/>
      <c r="M29" s="12"/>
      <c r="N29" s="12"/>
      <c r="O29" s="12"/>
      <c r="P29" s="20"/>
      <c r="Q29" s="20"/>
      <c r="R29" s="20"/>
      <c r="S29" s="20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22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22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22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22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22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22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22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22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22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22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22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22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J85" s="20"/>
      <c r="K85" s="20"/>
      <c r="L85"/>
      <c r="M85"/>
      <c r="N85"/>
      <c r="O85"/>
      <c r="P85"/>
      <c r="Q85" s="20"/>
      <c r="R85" s="20"/>
      <c r="S85" s="20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J86" s="20"/>
      <c r="K86" s="20"/>
      <c r="L86"/>
      <c r="M86"/>
      <c r="N86"/>
      <c r="O86"/>
      <c r="P86"/>
      <c r="Q86" s="20"/>
      <c r="R86" s="20"/>
      <c r="S86" s="20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J87" s="20"/>
      <c r="K87" s="20"/>
      <c r="L87"/>
      <c r="M87"/>
      <c r="N87"/>
      <c r="O87"/>
      <c r="P87"/>
      <c r="Q87" s="20"/>
      <c r="R87" s="20"/>
      <c r="S87" s="20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J88" s="20"/>
      <c r="K88" s="20"/>
      <c r="L88"/>
      <c r="M88"/>
      <c r="N88"/>
      <c r="O88"/>
      <c r="P88"/>
      <c r="Q88" s="20"/>
      <c r="R88" s="20"/>
      <c r="S88" s="20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J89" s="20"/>
      <c r="K89" s="20"/>
      <c r="L89"/>
      <c r="M89"/>
      <c r="N89"/>
      <c r="O89"/>
      <c r="P89"/>
      <c r="Q89" s="20"/>
      <c r="R89" s="20"/>
      <c r="S89" s="20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22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22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22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22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22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22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0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22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20"/>
      <c r="R96" s="20"/>
      <c r="S96" s="20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22"/>
      <c r="AK96" s="20"/>
      <c r="AL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20"/>
      <c r="R97" s="20"/>
      <c r="S97" s="20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22"/>
      <c r="AK97" s="20"/>
      <c r="AL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20"/>
      <c r="R98" s="20"/>
      <c r="S98" s="20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22"/>
      <c r="AK98" s="20"/>
      <c r="AL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20"/>
      <c r="R99" s="20"/>
      <c r="S99" s="20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22"/>
      <c r="AK99" s="20"/>
      <c r="AL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20"/>
      <c r="R100" s="20"/>
      <c r="S100" s="20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22"/>
      <c r="AK100" s="20"/>
      <c r="AL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22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22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22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22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22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22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A181" s="20"/>
      <c r="B181" s="20"/>
      <c r="C181" s="20"/>
      <c r="D181" s="20"/>
      <c r="L181"/>
      <c r="M181"/>
      <c r="N181"/>
      <c r="O181"/>
      <c r="P181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22"/>
      <c r="AK181" s="20"/>
      <c r="AL181" s="12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A182" s="20"/>
      <c r="B182" s="20"/>
      <c r="C182" s="20"/>
      <c r="D182" s="20"/>
      <c r="L182"/>
      <c r="M182"/>
      <c r="N182"/>
      <c r="O182"/>
      <c r="P18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22"/>
      <c r="AK182" s="20"/>
      <c r="AL182" s="12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25" x14ac:dyDescent="0.2">
      <c r="A183" s="20"/>
      <c r="B183" s="20"/>
      <c r="C183" s="20"/>
      <c r="D183" s="20"/>
      <c r="L183"/>
      <c r="M183"/>
      <c r="N183"/>
      <c r="O183"/>
      <c r="P183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22"/>
      <c r="AK183" s="20"/>
      <c r="AL183" s="12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</row>
    <row r="184" spans="1:57" ht="14.25" x14ac:dyDescent="0.2">
      <c r="A184" s="20"/>
      <c r="B184" s="20"/>
      <c r="C184" s="20"/>
      <c r="D184" s="20"/>
      <c r="L184"/>
      <c r="M184"/>
      <c r="N184"/>
      <c r="O184"/>
      <c r="P184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22"/>
      <c r="AK184" s="20"/>
      <c r="AL184" s="12"/>
      <c r="AT184" s="20"/>
      <c r="AU184" s="20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</row>
    <row r="185" spans="1:57" ht="14.25" x14ac:dyDescent="0.2">
      <c r="A185" s="20"/>
      <c r="B185" s="20"/>
      <c r="C185" s="20"/>
      <c r="D185" s="20"/>
      <c r="L185"/>
      <c r="M185"/>
      <c r="N185"/>
      <c r="O185"/>
      <c r="P185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22"/>
      <c r="AK185" s="20"/>
      <c r="AL185" s="12"/>
      <c r="AT185" s="20"/>
      <c r="AU185" s="20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</row>
    <row r="186" spans="1:57" ht="14.25" x14ac:dyDescent="0.2">
      <c r="L186"/>
      <c r="M186"/>
      <c r="N186"/>
      <c r="O186"/>
      <c r="P186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22"/>
      <c r="AK186" s="20"/>
      <c r="AL186" s="12"/>
      <c r="AT186" s="20"/>
      <c r="AU186" s="20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</row>
    <row r="187" spans="1:57" ht="14.25" x14ac:dyDescent="0.2">
      <c r="L187"/>
      <c r="M187"/>
      <c r="N187"/>
      <c r="O187"/>
      <c r="P187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22"/>
      <c r="AK187" s="20"/>
      <c r="AL187" s="12"/>
    </row>
    <row r="188" spans="1:57" ht="14.25" x14ac:dyDescent="0.2">
      <c r="L188"/>
      <c r="M188"/>
      <c r="N188"/>
      <c r="O188"/>
      <c r="P188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22"/>
      <c r="AK188" s="20"/>
      <c r="AL188" s="12"/>
    </row>
    <row r="189" spans="1:57" ht="14.25" x14ac:dyDescent="0.2">
      <c r="L189"/>
      <c r="M189"/>
      <c r="N189"/>
      <c r="O189"/>
      <c r="P189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22"/>
      <c r="AK189" s="20"/>
      <c r="AL189" s="12"/>
    </row>
    <row r="190" spans="1:57" ht="14.25" x14ac:dyDescent="0.2">
      <c r="L190" s="12"/>
      <c r="M190" s="12"/>
      <c r="N190" s="12"/>
      <c r="O190" s="12"/>
      <c r="P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22"/>
      <c r="AK190" s="20"/>
      <c r="AL190" s="12"/>
    </row>
    <row r="191" spans="1:57" ht="14.25" x14ac:dyDescent="0.2">
      <c r="L191" s="12"/>
      <c r="M191" s="12"/>
      <c r="N191" s="12"/>
      <c r="O191" s="12"/>
      <c r="P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22"/>
      <c r="AK191" s="20"/>
      <c r="AL191" s="12"/>
    </row>
    <row r="192" spans="1:57" ht="14.25" x14ac:dyDescent="0.2">
      <c r="L192" s="12"/>
      <c r="M192" s="12"/>
      <c r="N192" s="12"/>
      <c r="O192" s="12"/>
      <c r="P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22"/>
      <c r="AK192" s="20"/>
      <c r="AL192" s="12"/>
    </row>
    <row r="193" spans="12:38" ht="14.25" x14ac:dyDescent="0.2">
      <c r="L193" s="12"/>
      <c r="M193" s="12"/>
      <c r="N193" s="12"/>
      <c r="O193" s="12"/>
      <c r="P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22"/>
      <c r="AK193" s="12"/>
      <c r="AL193" s="12"/>
    </row>
    <row r="194" spans="12:38" x14ac:dyDescent="0.25">
      <c r="R194" s="15"/>
      <c r="S194" s="15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22"/>
    </row>
    <row r="195" spans="12:38" x14ac:dyDescent="0.25">
      <c r="R195" s="15"/>
      <c r="S195" s="15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22"/>
    </row>
    <row r="196" spans="12:38" x14ac:dyDescent="0.25">
      <c r="R196" s="15"/>
      <c r="S196" s="15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22"/>
    </row>
    <row r="197" spans="12:38" x14ac:dyDescent="0.25">
      <c r="L197"/>
      <c r="M197"/>
      <c r="N197"/>
      <c r="O197"/>
      <c r="P197"/>
      <c r="R197" s="15"/>
      <c r="S197" s="15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22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22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22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22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22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22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22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22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22"/>
      <c r="AK205"/>
      <c r="AL205"/>
    </row>
    <row r="206" spans="12:38" x14ac:dyDescent="0.25">
      <c r="L206"/>
      <c r="M206"/>
      <c r="N206"/>
      <c r="O206"/>
      <c r="P206"/>
      <c r="R206" s="15"/>
      <c r="S206" s="15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22"/>
      <c r="AK206"/>
      <c r="AL206"/>
    </row>
    <row r="207" spans="12:38" x14ac:dyDescent="0.25">
      <c r="L207"/>
      <c r="M207"/>
      <c r="N207"/>
      <c r="O207"/>
      <c r="P207"/>
      <c r="R207" s="15"/>
      <c r="S207" s="15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22"/>
      <c r="AK207"/>
      <c r="AL207"/>
    </row>
    <row r="208" spans="12:38" x14ac:dyDescent="0.25">
      <c r="L208"/>
      <c r="M208"/>
      <c r="N208"/>
      <c r="O208"/>
      <c r="P208"/>
      <c r="R208" s="15"/>
      <c r="S208" s="15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22"/>
      <c r="AK208"/>
      <c r="AL208"/>
    </row>
    <row r="209" spans="12:38" x14ac:dyDescent="0.25">
      <c r="L209"/>
      <c r="M209"/>
      <c r="N209"/>
      <c r="O209"/>
      <c r="P209"/>
      <c r="R209" s="15"/>
      <c r="S209" s="15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22"/>
      <c r="AK209"/>
      <c r="AL209"/>
    </row>
    <row r="210" spans="12:38" x14ac:dyDescent="0.25">
      <c r="L210"/>
      <c r="M210"/>
      <c r="N210"/>
      <c r="O210"/>
      <c r="P210"/>
      <c r="R210" s="15"/>
      <c r="S210" s="15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22"/>
      <c r="AK210"/>
      <c r="AL210"/>
    </row>
    <row r="211" spans="12:38" x14ac:dyDescent="0.25">
      <c r="L211"/>
      <c r="M211"/>
      <c r="N211"/>
      <c r="O211"/>
      <c r="P211"/>
      <c r="R211" s="15"/>
      <c r="S211" s="15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5"/>
      <c r="S212" s="15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5"/>
      <c r="S213" s="15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5"/>
      <c r="S214" s="15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5"/>
      <c r="S215" s="15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x14ac:dyDescent="0.25">
      <c r="L216"/>
      <c r="M216"/>
      <c r="N216"/>
      <c r="O216"/>
      <c r="P216"/>
      <c r="R216" s="15"/>
      <c r="S216" s="15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x14ac:dyDescent="0.25">
      <c r="L217"/>
      <c r="M217"/>
      <c r="N217"/>
      <c r="O217"/>
      <c r="P217"/>
      <c r="R217" s="15"/>
      <c r="S217" s="15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x14ac:dyDescent="0.25">
      <c r="L218"/>
      <c r="M218"/>
      <c r="N218"/>
      <c r="O218"/>
      <c r="P218"/>
      <c r="R218" s="15"/>
      <c r="S218" s="15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x14ac:dyDescent="0.25">
      <c r="L219"/>
      <c r="M219"/>
      <c r="N219"/>
      <c r="O219"/>
      <c r="P219"/>
      <c r="R219" s="15"/>
      <c r="S219" s="15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  <row r="220" spans="12:38" x14ac:dyDescent="0.25">
      <c r="L220"/>
      <c r="M220"/>
      <c r="N220"/>
      <c r="O220"/>
      <c r="P220"/>
      <c r="R220" s="15"/>
      <c r="S220" s="15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/>
      <c r="AL220"/>
    </row>
    <row r="221" spans="12:38" x14ac:dyDescent="0.25">
      <c r="L221"/>
      <c r="M221"/>
      <c r="N221"/>
      <c r="O221"/>
      <c r="P221"/>
      <c r="R221" s="15"/>
      <c r="S221" s="15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/>
      <c r="AL221"/>
    </row>
    <row r="222" spans="12:38" ht="14.25" x14ac:dyDescent="0.2">
      <c r="L222"/>
      <c r="M222"/>
      <c r="N222"/>
      <c r="O222"/>
      <c r="P2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/>
      <c r="AL222"/>
    </row>
    <row r="223" spans="12:38" ht="14.25" x14ac:dyDescent="0.2">
      <c r="L223"/>
      <c r="M223"/>
      <c r="N223"/>
      <c r="O223"/>
      <c r="P223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/>
      <c r="AL223"/>
    </row>
    <row r="224" spans="12:38" ht="14.25" x14ac:dyDescent="0.2">
      <c r="L224"/>
      <c r="M224"/>
      <c r="N224"/>
      <c r="O224"/>
      <c r="P224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/>
      <c r="AL224"/>
    </row>
    <row r="225" spans="12:38" ht="14.25" x14ac:dyDescent="0.2">
      <c r="L225"/>
      <c r="M225"/>
      <c r="N225"/>
      <c r="O225"/>
      <c r="P225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/>
      <c r="AL225"/>
    </row>
  </sheetData>
  <sortState ref="B20:AQ21">
    <sortCondition ref="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2019-08-24T18:15:24Z</dcterms:modified>
</cp:coreProperties>
</file>