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K16" i="5"/>
  <c r="AS13" i="5"/>
  <c r="AR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L17" i="5" l="1"/>
  <c r="N17" i="5"/>
  <c r="J13" i="5"/>
  <c r="M17" i="5"/>
  <c r="O17" i="5"/>
  <c r="J17" i="5"/>
  <c r="K19" i="5"/>
  <c r="O19" i="5"/>
  <c r="J19" i="5"/>
  <c r="J18" i="5"/>
  <c r="O18" i="5"/>
  <c r="N19" i="5"/>
  <c r="L19" i="5"/>
  <c r="M19" i="5"/>
  <c r="N18" i="5"/>
  <c r="L18" i="5"/>
  <c r="M18" i="5"/>
  <c r="AF13" i="5"/>
</calcChain>
</file>

<file path=xl/sharedStrings.xml><?xml version="1.0" encoding="utf-8"?>
<sst xmlns="http://schemas.openxmlformats.org/spreadsheetml/2006/main" count="237" uniqueCount="102">
  <si>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</si>
  <si>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</si>
  <si>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</si>
  <si>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</si>
  <si>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</si>
  <si>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</si>
  <si>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</si>
  <si>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</si>
  <si>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</si>
  <si>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</si>
  <si>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</si>
  <si>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</si>
  <si>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</si>
  <si>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</si>
  <si>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</si>
  <si>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</si>
  <si>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</si>
  <si>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</si>
  <si>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</si>
  <si>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</si>
  <si>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</si>
  <si>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</si>
  <si>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</si>
  <si>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</si>
  <si>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</si>
  <si>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</si>
  <si>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</si>
  <si>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</si>
  <si>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</si>
  <si>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</si>
  <si>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</si>
  <si>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</si>
  <si>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</si>
  <si>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</si>
  <si>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</si>
  <si>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</si>
  <si>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</si>
  <si>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</si>
  <si>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</si>
  <si>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</si>
  <si>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</si>
  <si>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</si>
  <si>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</si>
  <si>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</si>
  <si>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2.</t>
  </si>
  <si>
    <t>hSM</t>
  </si>
  <si>
    <t>Seurat</t>
  </si>
  <si>
    <t>suomensarja</t>
  </si>
  <si>
    <t>1.</t>
  </si>
  <si>
    <t xml:space="preserve">     Mitalit</t>
  </si>
  <si>
    <t>4.</t>
  </si>
  <si>
    <t>7.</t>
  </si>
  <si>
    <t>8.</t>
  </si>
  <si>
    <t>1-3  ViVe</t>
  </si>
  <si>
    <t>2/2</t>
  </si>
  <si>
    <t>ykköspesis</t>
  </si>
  <si>
    <t>YKKÖSPESIS</t>
  </si>
  <si>
    <t>1/2</t>
  </si>
  <si>
    <t>1/1</t>
  </si>
  <si>
    <t>Jarkko Tuikka</t>
  </si>
  <si>
    <t>5.12.1988   Sotkamo</t>
  </si>
  <si>
    <t>SoJy 2</t>
  </si>
  <si>
    <t>VuVe</t>
  </si>
  <si>
    <t>SoJy</t>
  </si>
  <si>
    <t>3.</t>
  </si>
  <si>
    <t>Manse PP</t>
  </si>
  <si>
    <t>SoJy = Sotkamon Jymy  (1909)</t>
  </si>
  <si>
    <t>VuVe = Vuokatin Veto  (1946)</t>
  </si>
  <si>
    <t>Manse PP = Manse PP, Tampere  (2005)</t>
  </si>
  <si>
    <t>10.05. 2007  SoJy - KPL  2-0  (3-0, 2-1)</t>
  </si>
  <si>
    <t>20.06. 2010  PattU - SoJy  0-1  (6-6, 2-6)</t>
  </si>
  <si>
    <t>20.05. 2007  SoJy - PuPe  1-2  (1-2, 5-4, 0-0, 2-3)</t>
  </si>
  <si>
    <t xml:space="preserve">  18 v   5 kk   5 pv</t>
  </si>
  <si>
    <t xml:space="preserve">  21 v   6 kk 15 pv</t>
  </si>
  <si>
    <t>2.  ottelu</t>
  </si>
  <si>
    <t xml:space="preserve">  18 v   5 kk 15 pv</t>
  </si>
  <si>
    <t xml:space="preserve">29.  ottelu  </t>
  </si>
  <si>
    <t>3-0  PattU</t>
  </si>
  <si>
    <t>2-1  Lippo</t>
  </si>
  <si>
    <t>4-1  KiPa</t>
  </si>
  <si>
    <t>3-0  KPL</t>
  </si>
  <si>
    <t>3-2  ViVe</t>
  </si>
  <si>
    <t xml:space="preserve">      Runkosarja TOP-30</t>
  </si>
  <si>
    <t>21.</t>
  </si>
  <si>
    <t>16.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</si>
  <si>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</si>
  <si>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</si>
  <si>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</si>
  <si>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</si>
  <si>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</si>
  <si>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</si>
  <si>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</si>
  <si>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</si>
  <si>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</si>
  <si>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</si>
  <si>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SoJy  2</t>
  </si>
  <si>
    <t>5.</t>
  </si>
  <si>
    <t>9.</t>
  </si>
  <si>
    <t>10.</t>
  </si>
  <si>
    <t xml:space="preserve"> KATSOJIA YLI 5000</t>
  </si>
  <si>
    <t>33.   17.09. 2011  SoJy - ViVe  2-0,  fin 5/5</t>
  </si>
  <si>
    <t>58.   06.07. 2010  KPL - SoJy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</si>
</sst>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7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7" borderId="1" xfId="0" applyFont="1" applyFill="1" applyBorder="1"/>
    <xf numFmtId="0" fontId="4" fillId="2" borderId="0" xfId="0" applyFont="1" applyFill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2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140625" style="59" customWidth="1"/>
    <col min="34" max="34" width="12.7109375" style="59" customWidth="1"/>
    <col min="35" max="35" width="12.42578125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59</v>
      </c>
      <c r="C1" s="6"/>
      <c r="D1" s="73"/>
      <c r="E1" s="74" t="s">
        <v>60</v>
      </c>
      <c r="F1" s="7"/>
      <c r="G1" s="7"/>
      <c r="H1" s="7"/>
      <c r="I1" s="6"/>
      <c r="J1" s="6"/>
      <c r="K1" s="6"/>
      <c r="L1" s="7"/>
      <c r="M1" s="7"/>
      <c r="N1" s="6"/>
      <c r="O1" s="7"/>
      <c r="P1" s="71"/>
      <c r="Q1" s="71"/>
      <c r="R1" s="71"/>
      <c r="S1" s="71"/>
      <c r="T1" s="71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82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85</v>
      </c>
      <c r="AC2" s="20"/>
      <c r="AD2" s="14"/>
      <c r="AE2" s="21"/>
      <c r="AF2" s="19"/>
      <c r="AG2" s="22" t="s">
        <v>35</v>
      </c>
      <c r="AH2" s="14"/>
      <c r="AI2" s="14"/>
      <c r="AJ2" s="15"/>
      <c r="AK2" s="19"/>
      <c r="AL2" s="22" t="s">
        <v>36</v>
      </c>
      <c r="AM2" s="20"/>
      <c r="AN2" s="14"/>
      <c r="AO2" s="62" t="s">
        <v>49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39</v>
      </c>
      <c r="AH3" s="18" t="s">
        <v>40</v>
      </c>
      <c r="AI3" s="15" t="s">
        <v>41</v>
      </c>
      <c r="AJ3" s="18" t="s">
        <v>42</v>
      </c>
      <c r="AK3" s="24"/>
      <c r="AL3" s="18" t="s">
        <v>22</v>
      </c>
      <c r="AM3" s="18" t="s">
        <v>23</v>
      </c>
      <c r="AN3" s="15" t="s">
        <v>45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75">
        <v>2005</v>
      </c>
      <c r="C4" s="75" t="s">
        <v>50</v>
      </c>
      <c r="D4" s="78" t="s">
        <v>61</v>
      </c>
      <c r="E4" s="75"/>
      <c r="F4" s="84" t="s">
        <v>47</v>
      </c>
      <c r="G4" s="75"/>
      <c r="H4" s="75"/>
      <c r="I4" s="75"/>
      <c r="J4" s="75"/>
      <c r="K4" s="75"/>
      <c r="L4" s="75"/>
      <c r="M4" s="75"/>
      <c r="N4" s="75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0"/>
      <c r="AH4" s="70"/>
      <c r="AI4" s="70"/>
      <c r="AJ4" s="70"/>
      <c r="AK4" s="24"/>
      <c r="AL4" s="25"/>
      <c r="AM4" s="70"/>
      <c r="AN4" s="77"/>
      <c r="AO4" s="27"/>
      <c r="AP4" s="29"/>
      <c r="AQ4" s="25"/>
      <c r="AR4" s="39"/>
    </row>
    <row r="5" spans="1:44" s="4" customFormat="1" ht="15" customHeight="1" x14ac:dyDescent="0.25">
      <c r="A5" s="2"/>
      <c r="B5" s="75">
        <v>2006</v>
      </c>
      <c r="C5" s="75" t="s">
        <v>51</v>
      </c>
      <c r="D5" s="78" t="s">
        <v>62</v>
      </c>
      <c r="E5" s="75"/>
      <c r="F5" s="84" t="s">
        <v>47</v>
      </c>
      <c r="G5" s="75"/>
      <c r="H5" s="75"/>
      <c r="I5" s="75"/>
      <c r="J5" s="75"/>
      <c r="K5" s="75"/>
      <c r="L5" s="75"/>
      <c r="M5" s="75"/>
      <c r="N5" s="75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70"/>
      <c r="AH5" s="70"/>
      <c r="AI5" s="70"/>
      <c r="AJ5" s="70"/>
      <c r="AK5" s="24"/>
      <c r="AL5" s="25"/>
      <c r="AM5" s="70"/>
      <c r="AN5" s="77"/>
      <c r="AO5" s="27"/>
      <c r="AP5" s="29"/>
      <c r="AQ5" s="25"/>
      <c r="AR5" s="39"/>
    </row>
    <row r="6" spans="1:44" s="4" customFormat="1" ht="15" customHeight="1" x14ac:dyDescent="0.25">
      <c r="A6" s="2"/>
      <c r="B6" s="75">
        <v>2007</v>
      </c>
      <c r="C6" s="75" t="s">
        <v>48</v>
      </c>
      <c r="D6" s="78" t="s">
        <v>61</v>
      </c>
      <c r="E6" s="75"/>
      <c r="F6" s="84" t="s">
        <v>47</v>
      </c>
      <c r="G6" s="75"/>
      <c r="H6" s="88"/>
      <c r="I6" s="75"/>
      <c r="J6" s="75"/>
      <c r="K6" s="75"/>
      <c r="L6" s="75"/>
      <c r="M6" s="75"/>
      <c r="N6" s="75"/>
      <c r="O6" s="76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0"/>
      <c r="AH6" s="70"/>
      <c r="AI6" s="70"/>
      <c r="AJ6" s="70"/>
      <c r="AK6" s="24"/>
      <c r="AL6" s="25"/>
      <c r="AM6" s="70"/>
      <c r="AN6" s="77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2007</v>
      </c>
      <c r="C7" s="25" t="s">
        <v>44</v>
      </c>
      <c r="D7" s="26" t="s">
        <v>63</v>
      </c>
      <c r="E7" s="25">
        <v>5</v>
      </c>
      <c r="F7" s="25">
        <v>0</v>
      </c>
      <c r="G7" s="25">
        <v>0</v>
      </c>
      <c r="H7" s="27">
        <v>2</v>
      </c>
      <c r="I7" s="25">
        <v>7</v>
      </c>
      <c r="J7" s="25">
        <v>7</v>
      </c>
      <c r="K7" s="25">
        <v>0</v>
      </c>
      <c r="L7" s="25">
        <v>0</v>
      </c>
      <c r="M7" s="25">
        <v>0</v>
      </c>
      <c r="N7" s="28">
        <v>0.29199999999999998</v>
      </c>
      <c r="O7" s="76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70"/>
      <c r="AH7" s="70"/>
      <c r="AI7" s="70"/>
      <c r="AJ7" s="70"/>
      <c r="AK7" s="24"/>
      <c r="AL7" s="25"/>
      <c r="AM7" s="70"/>
      <c r="AN7" s="77"/>
      <c r="AO7" s="27"/>
      <c r="AP7" s="29">
        <v>1</v>
      </c>
      <c r="AQ7" s="25"/>
      <c r="AR7" s="39"/>
    </row>
    <row r="8" spans="1:44" s="4" customFormat="1" ht="15" customHeight="1" x14ac:dyDescent="0.25">
      <c r="A8" s="2"/>
      <c r="B8" s="75">
        <v>2008</v>
      </c>
      <c r="C8" s="75" t="s">
        <v>44</v>
      </c>
      <c r="D8" s="78" t="s">
        <v>61</v>
      </c>
      <c r="E8" s="75"/>
      <c r="F8" s="84" t="s">
        <v>47</v>
      </c>
      <c r="G8" s="75"/>
      <c r="H8" s="88"/>
      <c r="I8" s="75"/>
      <c r="J8" s="75"/>
      <c r="K8" s="75"/>
      <c r="L8" s="75"/>
      <c r="M8" s="75"/>
      <c r="N8" s="75"/>
      <c r="O8" s="76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70"/>
      <c r="AH8" s="70"/>
      <c r="AI8" s="70"/>
      <c r="AJ8" s="70"/>
      <c r="AK8" s="24"/>
      <c r="AL8" s="25"/>
      <c r="AM8" s="70"/>
      <c r="AN8" s="77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2008</v>
      </c>
      <c r="C9" s="25" t="s">
        <v>44</v>
      </c>
      <c r="D9" s="26" t="s">
        <v>63</v>
      </c>
      <c r="E9" s="25">
        <v>12</v>
      </c>
      <c r="F9" s="25">
        <v>0</v>
      </c>
      <c r="G9" s="25">
        <v>0</v>
      </c>
      <c r="H9" s="27">
        <v>3</v>
      </c>
      <c r="I9" s="25">
        <v>15</v>
      </c>
      <c r="J9" s="25">
        <v>14</v>
      </c>
      <c r="K9" s="25">
        <v>1</v>
      </c>
      <c r="L9" s="25">
        <v>0</v>
      </c>
      <c r="M9" s="29">
        <v>0</v>
      </c>
      <c r="N9" s="28">
        <v>0.42899999999999999</v>
      </c>
      <c r="O9" s="76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70"/>
      <c r="AH9" s="70"/>
      <c r="AI9" s="70"/>
      <c r="AJ9" s="70"/>
      <c r="AK9" s="24"/>
      <c r="AL9" s="25"/>
      <c r="AM9" s="70"/>
      <c r="AN9" s="77"/>
      <c r="AO9" s="27"/>
      <c r="AP9" s="29">
        <v>1</v>
      </c>
      <c r="AQ9" s="25"/>
      <c r="AR9" s="39"/>
    </row>
    <row r="10" spans="1:44" s="4" customFormat="1" ht="15" customHeight="1" x14ac:dyDescent="0.25">
      <c r="A10" s="2"/>
      <c r="B10" s="75">
        <v>2009</v>
      </c>
      <c r="C10" s="75" t="s">
        <v>44</v>
      </c>
      <c r="D10" s="78" t="s">
        <v>61</v>
      </c>
      <c r="E10" s="75"/>
      <c r="F10" s="84" t="s">
        <v>47</v>
      </c>
      <c r="G10" s="85"/>
      <c r="H10" s="88"/>
      <c r="I10" s="75"/>
      <c r="J10" s="75"/>
      <c r="K10" s="75"/>
      <c r="L10" s="75"/>
      <c r="M10" s="85"/>
      <c r="N10" s="75"/>
      <c r="O10" s="76"/>
      <c r="P10" s="18"/>
      <c r="Q10" s="18"/>
      <c r="R10" s="18"/>
      <c r="S10" s="18"/>
      <c r="T10" s="24"/>
      <c r="U10" s="25"/>
      <c r="V10" s="27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70"/>
      <c r="AH10" s="70"/>
      <c r="AI10" s="70"/>
      <c r="AJ10" s="70"/>
      <c r="AK10" s="24"/>
      <c r="AL10" s="25"/>
      <c r="AM10" s="70"/>
      <c r="AN10" s="77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 t="s">
        <v>64</v>
      </c>
      <c r="D11" s="26" t="s">
        <v>63</v>
      </c>
      <c r="E11" s="25">
        <v>26</v>
      </c>
      <c r="F11" s="89">
        <v>1</v>
      </c>
      <c r="G11" s="89">
        <v>0</v>
      </c>
      <c r="H11" s="90">
        <v>25</v>
      </c>
      <c r="I11" s="89">
        <v>53</v>
      </c>
      <c r="J11" s="25">
        <v>46</v>
      </c>
      <c r="K11" s="25">
        <v>3</v>
      </c>
      <c r="L11" s="25">
        <v>3</v>
      </c>
      <c r="M11" s="29">
        <v>1</v>
      </c>
      <c r="N11" s="28">
        <v>0.59599999999999997</v>
      </c>
      <c r="O11" s="76"/>
      <c r="P11" s="18"/>
      <c r="Q11" s="18" t="s">
        <v>83</v>
      </c>
      <c r="R11" s="18"/>
      <c r="S11" s="18"/>
      <c r="T11" s="24"/>
      <c r="U11" s="25">
        <v>10</v>
      </c>
      <c r="V11" s="27">
        <v>1</v>
      </c>
      <c r="W11" s="25">
        <v>0</v>
      </c>
      <c r="X11" s="25">
        <v>9</v>
      </c>
      <c r="Y11" s="25">
        <v>20</v>
      </c>
      <c r="Z11" s="28">
        <v>0.44400000000000001</v>
      </c>
      <c r="AA11" s="24"/>
      <c r="AB11" s="18"/>
      <c r="AC11" s="18" t="s">
        <v>51</v>
      </c>
      <c r="AD11" s="18"/>
      <c r="AE11" s="18"/>
      <c r="AF11" s="24"/>
      <c r="AG11" s="70" t="s">
        <v>77</v>
      </c>
      <c r="AH11" s="70" t="s">
        <v>53</v>
      </c>
      <c r="AI11" s="70" t="s">
        <v>78</v>
      </c>
      <c r="AJ11" s="70"/>
      <c r="AK11" s="24"/>
      <c r="AL11" s="25"/>
      <c r="AM11" s="70"/>
      <c r="AN11" s="77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2011</v>
      </c>
      <c r="C12" s="25" t="s">
        <v>48</v>
      </c>
      <c r="D12" s="26" t="s">
        <v>63</v>
      </c>
      <c r="E12" s="25">
        <v>26</v>
      </c>
      <c r="F12" s="25">
        <v>1</v>
      </c>
      <c r="G12" s="25">
        <v>1</v>
      </c>
      <c r="H12" s="27">
        <v>34</v>
      </c>
      <c r="I12" s="25">
        <v>71</v>
      </c>
      <c r="J12" s="25">
        <v>62</v>
      </c>
      <c r="K12" s="25">
        <v>5</v>
      </c>
      <c r="L12" s="25">
        <v>2</v>
      </c>
      <c r="M12" s="29">
        <v>2</v>
      </c>
      <c r="N12" s="28">
        <v>0.57699999999999996</v>
      </c>
      <c r="O12" s="76"/>
      <c r="P12" s="18"/>
      <c r="Q12" s="18" t="s">
        <v>84</v>
      </c>
      <c r="R12" s="18"/>
      <c r="S12" s="18"/>
      <c r="T12" s="24"/>
      <c r="U12" s="25">
        <v>13</v>
      </c>
      <c r="V12" s="27">
        <v>0</v>
      </c>
      <c r="W12" s="25">
        <v>0</v>
      </c>
      <c r="X12" s="25">
        <v>10</v>
      </c>
      <c r="Y12" s="25">
        <v>20</v>
      </c>
      <c r="Z12" s="28">
        <v>0.377</v>
      </c>
      <c r="AA12" s="24"/>
      <c r="AB12" s="18"/>
      <c r="AC12" s="18"/>
      <c r="AD12" s="18"/>
      <c r="AE12" s="18"/>
      <c r="AF12" s="24"/>
      <c r="AG12" s="70" t="s">
        <v>79</v>
      </c>
      <c r="AH12" s="70" t="s">
        <v>80</v>
      </c>
      <c r="AI12" s="70"/>
      <c r="AJ12" s="70" t="s">
        <v>81</v>
      </c>
      <c r="AK12" s="24"/>
      <c r="AL12" s="25"/>
      <c r="AM12" s="70"/>
      <c r="AN12" s="27">
        <v>1</v>
      </c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75">
        <v>2012</v>
      </c>
      <c r="C13" s="75" t="s">
        <v>44</v>
      </c>
      <c r="D13" s="78" t="s">
        <v>65</v>
      </c>
      <c r="E13" s="75"/>
      <c r="F13" s="84" t="s">
        <v>47</v>
      </c>
      <c r="G13" s="85"/>
      <c r="H13" s="88"/>
      <c r="I13" s="75"/>
      <c r="J13" s="75"/>
      <c r="K13" s="75"/>
      <c r="L13" s="75"/>
      <c r="M13" s="85"/>
      <c r="N13" s="75"/>
      <c r="O13" s="76"/>
      <c r="P13" s="18"/>
      <c r="Q13" s="18"/>
      <c r="R13" s="18"/>
      <c r="S13" s="18"/>
      <c r="T13" s="24"/>
      <c r="U13" s="25"/>
      <c r="V13" s="27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70"/>
      <c r="AH13" s="70"/>
      <c r="AI13" s="70"/>
      <c r="AJ13" s="70"/>
      <c r="AK13" s="24"/>
      <c r="AL13" s="25"/>
      <c r="AM13" s="70"/>
      <c r="AN13" s="77"/>
      <c r="AO13" s="27"/>
      <c r="AP13" s="29"/>
      <c r="AQ13" s="25"/>
      <c r="AR13" s="39"/>
    </row>
    <row r="14" spans="1:44" s="4" customFormat="1" ht="15" customHeight="1" x14ac:dyDescent="0.25">
      <c r="A14" s="2"/>
      <c r="B14" s="75">
        <v>2013</v>
      </c>
      <c r="C14" s="75" t="s">
        <v>48</v>
      </c>
      <c r="D14" s="78" t="s">
        <v>65</v>
      </c>
      <c r="E14" s="75"/>
      <c r="F14" s="84" t="s">
        <v>47</v>
      </c>
      <c r="G14" s="91"/>
      <c r="H14" s="88"/>
      <c r="I14" s="75"/>
      <c r="J14" s="75"/>
      <c r="K14" s="75"/>
      <c r="L14" s="75"/>
      <c r="M14" s="85"/>
      <c r="N14" s="75"/>
      <c r="O14" s="76"/>
      <c r="P14" s="18"/>
      <c r="Q14" s="18"/>
      <c r="R14" s="18"/>
      <c r="S14" s="18"/>
      <c r="T14" s="24"/>
      <c r="U14" s="25"/>
      <c r="V14" s="27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70"/>
      <c r="AH14" s="70"/>
      <c r="AI14" s="70"/>
      <c r="AJ14" s="70"/>
      <c r="AK14" s="24"/>
      <c r="AL14" s="25"/>
      <c r="AM14" s="70"/>
      <c r="AN14" s="77"/>
      <c r="AO14" s="27"/>
      <c r="AP14" s="29"/>
      <c r="AQ14" s="25"/>
      <c r="AR14" s="39"/>
    </row>
    <row r="15" spans="1:44" s="4" customFormat="1" ht="15" customHeight="1" x14ac:dyDescent="0.25">
      <c r="A15" s="2"/>
      <c r="B15" s="80">
        <v>2014</v>
      </c>
      <c r="C15" s="80" t="s">
        <v>52</v>
      </c>
      <c r="D15" s="81" t="s">
        <v>65</v>
      </c>
      <c r="E15" s="81"/>
      <c r="F15" s="81" t="s">
        <v>55</v>
      </c>
      <c r="G15" s="82"/>
      <c r="H15" s="83"/>
      <c r="I15" s="81"/>
      <c r="J15" s="81"/>
      <c r="K15" s="81"/>
      <c r="L15" s="81"/>
      <c r="M15" s="82"/>
      <c r="N15" s="81"/>
      <c r="O15" s="76"/>
      <c r="P15" s="18"/>
      <c r="Q15" s="18"/>
      <c r="R15" s="18"/>
      <c r="S15" s="18"/>
      <c r="T15" s="24"/>
      <c r="U15" s="70"/>
      <c r="V15" s="27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70"/>
      <c r="AH15" s="70"/>
      <c r="AI15" s="70"/>
      <c r="AJ15" s="70"/>
      <c r="AK15" s="24"/>
      <c r="AL15" s="25"/>
      <c r="AM15" s="70"/>
      <c r="AN15" s="77"/>
      <c r="AO15" s="27"/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69</v>
      </c>
      <c r="F16" s="18">
        <v>2</v>
      </c>
      <c r="G16" s="18">
        <v>1</v>
      </c>
      <c r="H16" s="18">
        <v>64</v>
      </c>
      <c r="I16" s="18">
        <v>146</v>
      </c>
      <c r="J16" s="18">
        <v>129</v>
      </c>
      <c r="K16" s="18">
        <v>9</v>
      </c>
      <c r="L16" s="18">
        <v>5</v>
      </c>
      <c r="M16" s="17">
        <v>3</v>
      </c>
      <c r="N16" s="33">
        <v>0.53891626533943704</v>
      </c>
      <c r="O16" s="72"/>
      <c r="P16" s="61" t="s">
        <v>34</v>
      </c>
      <c r="Q16" s="61" t="s">
        <v>34</v>
      </c>
      <c r="R16" s="61" t="s">
        <v>34</v>
      </c>
      <c r="S16" s="61" t="s">
        <v>34</v>
      </c>
      <c r="T16" s="30"/>
      <c r="U16" s="18">
        <v>23</v>
      </c>
      <c r="V16" s="15">
        <v>1</v>
      </c>
      <c r="W16" s="18">
        <v>0</v>
      </c>
      <c r="X16" s="18">
        <v>19</v>
      </c>
      <c r="Y16" s="18">
        <v>40</v>
      </c>
      <c r="Z16" s="33">
        <v>0.40799999999999997</v>
      </c>
      <c r="AA16" s="72"/>
      <c r="AB16" s="61" t="s">
        <v>34</v>
      </c>
      <c r="AC16" s="61" t="s">
        <v>34</v>
      </c>
      <c r="AD16" s="61" t="s">
        <v>34</v>
      </c>
      <c r="AE16" s="61" t="s">
        <v>34</v>
      </c>
      <c r="AF16" s="24"/>
      <c r="AG16" s="61" t="s">
        <v>54</v>
      </c>
      <c r="AH16" s="61" t="s">
        <v>57</v>
      </c>
      <c r="AI16" s="61" t="s">
        <v>58</v>
      </c>
      <c r="AJ16" s="61" t="s">
        <v>58</v>
      </c>
      <c r="AK16" s="24"/>
      <c r="AL16" s="18">
        <v>0</v>
      </c>
      <c r="AM16" s="18">
        <v>0</v>
      </c>
      <c r="AN16" s="18">
        <v>1</v>
      </c>
      <c r="AO16" s="18">
        <v>1</v>
      </c>
      <c r="AP16" s="18">
        <v>2</v>
      </c>
      <c r="AQ16" s="18">
        <v>1</v>
      </c>
      <c r="AR16" s="39"/>
    </row>
    <row r="17" spans="1:45" s="4" customFormat="1" ht="15" customHeight="1" x14ac:dyDescent="0.25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63"/>
      <c r="O17" s="24"/>
      <c r="P17" s="22"/>
      <c r="Q17" s="20"/>
      <c r="R17" s="64"/>
      <c r="S17" s="65"/>
      <c r="T17" s="24"/>
      <c r="U17" s="18"/>
      <c r="V17" s="18"/>
      <c r="W17" s="18"/>
      <c r="X17" s="18"/>
      <c r="Y17" s="18"/>
      <c r="Z17" s="33"/>
      <c r="AA17" s="24"/>
      <c r="AB17" s="66"/>
      <c r="AC17" s="67"/>
      <c r="AD17" s="64"/>
      <c r="AE17" s="65"/>
      <c r="AF17" s="24"/>
      <c r="AG17" s="68">
        <v>1</v>
      </c>
      <c r="AH17" s="69">
        <v>0.5</v>
      </c>
      <c r="AI17" s="69">
        <v>1</v>
      </c>
      <c r="AJ17" s="93">
        <v>1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v>207.66666666666666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24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1" t="s">
        <v>29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99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12</v>
      </c>
      <c r="C21" s="12"/>
      <c r="D21" s="43"/>
      <c r="E21" s="25">
        <v>69</v>
      </c>
      <c r="F21" s="25">
        <v>2</v>
      </c>
      <c r="G21" s="25">
        <v>1</v>
      </c>
      <c r="H21" s="25">
        <v>64</v>
      </c>
      <c r="I21" s="25">
        <v>146</v>
      </c>
      <c r="J21" s="35"/>
      <c r="K21" s="44">
        <v>4.3478260869565216E-2</v>
      </c>
      <c r="L21" s="44">
        <v>0.92753623188405798</v>
      </c>
      <c r="M21" s="44">
        <v>2.1159420289855073</v>
      </c>
      <c r="N21" s="32">
        <v>0.53891626533943704</v>
      </c>
      <c r="O21" s="24"/>
      <c r="P21" s="105" t="s">
        <v>9</v>
      </c>
      <c r="Q21" s="118"/>
      <c r="R21" s="106" t="s">
        <v>69</v>
      </c>
      <c r="S21" s="106"/>
      <c r="T21" s="106"/>
      <c r="U21" s="106"/>
      <c r="V21" s="106"/>
      <c r="W21" s="106"/>
      <c r="X21" s="106"/>
      <c r="Y21" s="119"/>
      <c r="Z21" s="119"/>
      <c r="AA21" s="120" t="s">
        <v>43</v>
      </c>
      <c r="AB21" s="106"/>
      <c r="AC21" s="121" t="s">
        <v>72</v>
      </c>
      <c r="AD21" s="120"/>
      <c r="AE21" s="107"/>
      <c r="AF21" s="24"/>
      <c r="AG21" s="135">
        <v>5480</v>
      </c>
      <c r="AH21" s="136" t="s">
        <v>100</v>
      </c>
      <c r="AI21" s="119"/>
      <c r="AJ21" s="106"/>
      <c r="AK21" s="106"/>
      <c r="AL21" s="106"/>
      <c r="AM21" s="119"/>
      <c r="AN21" s="106"/>
      <c r="AO21" s="106"/>
      <c r="AP21" s="106"/>
      <c r="AQ21" s="107"/>
      <c r="AR21" s="39"/>
    </row>
    <row r="22" spans="1:45" ht="15" customHeight="1" x14ac:dyDescent="0.25">
      <c r="A22" s="2"/>
      <c r="B22" s="45" t="s">
        <v>14</v>
      </c>
      <c r="C22" s="46"/>
      <c r="D22" s="47"/>
      <c r="E22" s="25">
        <v>23</v>
      </c>
      <c r="F22" s="25">
        <v>1</v>
      </c>
      <c r="G22" s="25">
        <v>0</v>
      </c>
      <c r="H22" s="25">
        <v>19</v>
      </c>
      <c r="I22" s="25">
        <v>40</v>
      </c>
      <c r="J22" s="35"/>
      <c r="K22" s="44">
        <v>4.3478260869565216E-2</v>
      </c>
      <c r="L22" s="44">
        <v>0.82608695652173914</v>
      </c>
      <c r="M22" s="44">
        <v>1.7391304347826086</v>
      </c>
      <c r="N22" s="32">
        <v>0.40799999999999997</v>
      </c>
      <c r="O22" s="24"/>
      <c r="P22" s="122" t="s">
        <v>37</v>
      </c>
      <c r="Q22" s="123"/>
      <c r="R22" s="124" t="s">
        <v>70</v>
      </c>
      <c r="S22" s="124"/>
      <c r="T22" s="124"/>
      <c r="U22" s="124"/>
      <c r="V22" s="124"/>
      <c r="W22" s="124"/>
      <c r="X22" s="124"/>
      <c r="Y22" s="125"/>
      <c r="Z22" s="125"/>
      <c r="AA22" s="72" t="s">
        <v>76</v>
      </c>
      <c r="AB22" s="124"/>
      <c r="AC22" s="126" t="s">
        <v>73</v>
      </c>
      <c r="AD22" s="72"/>
      <c r="AE22" s="127"/>
      <c r="AF22" s="24"/>
      <c r="AG22" s="135">
        <v>5118</v>
      </c>
      <c r="AH22" s="137" t="s">
        <v>101</v>
      </c>
      <c r="AI22" s="125"/>
      <c r="AJ22" s="124"/>
      <c r="AK22" s="124"/>
      <c r="AL22" s="124"/>
      <c r="AM22" s="125"/>
      <c r="AN22" s="124"/>
      <c r="AO22" s="124"/>
      <c r="AP22" s="124"/>
      <c r="AQ22" s="127"/>
      <c r="AR22" s="39"/>
    </row>
    <row r="23" spans="1:45" ht="15" customHeight="1" x14ac:dyDescent="0.25">
      <c r="A23" s="2"/>
      <c r="B23" s="48" t="s">
        <v>15</v>
      </c>
      <c r="C23" s="49"/>
      <c r="D23" s="50"/>
      <c r="E23" s="31"/>
      <c r="F23" s="31"/>
      <c r="G23" s="31"/>
      <c r="H23" s="31"/>
      <c r="I23" s="31"/>
      <c r="J23" s="35"/>
      <c r="K23" s="51"/>
      <c r="L23" s="51"/>
      <c r="M23" s="51"/>
      <c r="N23" s="52"/>
      <c r="O23" s="24"/>
      <c r="P23" s="122" t="s">
        <v>38</v>
      </c>
      <c r="Q23" s="123"/>
      <c r="R23" s="124" t="s">
        <v>71</v>
      </c>
      <c r="S23" s="124"/>
      <c r="T23" s="124"/>
      <c r="U23" s="124"/>
      <c r="V23" s="124"/>
      <c r="W23" s="124"/>
      <c r="X23" s="124"/>
      <c r="Y23" s="125"/>
      <c r="Z23" s="125"/>
      <c r="AA23" s="72" t="s">
        <v>74</v>
      </c>
      <c r="AB23" s="124"/>
      <c r="AC23" s="126" t="s">
        <v>75</v>
      </c>
      <c r="AD23" s="72"/>
      <c r="AE23" s="127"/>
      <c r="AF23" s="24"/>
      <c r="AG23" s="138"/>
      <c r="AH23" s="137"/>
      <c r="AI23" s="125"/>
      <c r="AJ23" s="124"/>
      <c r="AK23" s="124"/>
      <c r="AL23" s="124"/>
      <c r="AM23" s="125"/>
      <c r="AN23" s="124"/>
      <c r="AO23" s="124"/>
      <c r="AP23" s="124"/>
      <c r="AQ23" s="127"/>
      <c r="AR23" s="39"/>
    </row>
    <row r="24" spans="1:45" ht="15" customHeight="1" x14ac:dyDescent="0.25">
      <c r="A24" s="2"/>
      <c r="B24" s="53" t="s">
        <v>25</v>
      </c>
      <c r="C24" s="54"/>
      <c r="D24" s="55"/>
      <c r="E24" s="18">
        <v>92</v>
      </c>
      <c r="F24" s="18">
        <v>3</v>
      </c>
      <c r="G24" s="18">
        <v>1</v>
      </c>
      <c r="H24" s="18">
        <v>83</v>
      </c>
      <c r="I24" s="18">
        <v>186</v>
      </c>
      <c r="J24" s="35"/>
      <c r="K24" s="56">
        <v>4.3478260869565216E-2</v>
      </c>
      <c r="L24" s="56">
        <v>0.90217391304347827</v>
      </c>
      <c r="M24" s="56">
        <v>2.0217391304347827</v>
      </c>
      <c r="N24" s="33">
        <v>0.50412885891966353</v>
      </c>
      <c r="O24" s="24"/>
      <c r="P24" s="128" t="s">
        <v>10</v>
      </c>
      <c r="Q24" s="129"/>
      <c r="R24" s="130" t="s">
        <v>70</v>
      </c>
      <c r="S24" s="130"/>
      <c r="T24" s="130"/>
      <c r="U24" s="130"/>
      <c r="V24" s="130"/>
      <c r="W24" s="130"/>
      <c r="X24" s="130"/>
      <c r="Y24" s="131"/>
      <c r="Z24" s="131"/>
      <c r="AA24" s="132" t="s">
        <v>76</v>
      </c>
      <c r="AB24" s="130"/>
      <c r="AC24" s="133" t="s">
        <v>73</v>
      </c>
      <c r="AD24" s="132"/>
      <c r="AE24" s="134"/>
      <c r="AF24" s="24"/>
      <c r="AG24" s="139"/>
      <c r="AH24" s="140"/>
      <c r="AI24" s="131"/>
      <c r="AJ24" s="130"/>
      <c r="AK24" s="130"/>
      <c r="AL24" s="130"/>
      <c r="AM24" s="131"/>
      <c r="AN24" s="130"/>
      <c r="AO24" s="130"/>
      <c r="AP24" s="130"/>
      <c r="AQ24" s="134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/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">
      <c r="A26" s="2"/>
      <c r="B26" s="35" t="s">
        <v>46</v>
      </c>
      <c r="C26" s="35"/>
      <c r="D26" s="35" t="s">
        <v>94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35"/>
      <c r="D27" s="35" t="s">
        <v>66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35"/>
      <c r="D28" s="35" t="s">
        <v>67</v>
      </c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9" customFormat="1" ht="15" customHeight="1" x14ac:dyDescent="0.2">
      <c r="A29" s="23"/>
      <c r="B29" s="35"/>
      <c r="C29" s="35"/>
      <c r="D29" s="35" t="s">
        <v>68</v>
      </c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s="9" customFormat="1" ht="15" customHeight="1" x14ac:dyDescent="0.25">
      <c r="A30" s="23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57"/>
      <c r="W30" s="35"/>
      <c r="X30" s="35"/>
      <c r="Y30" s="35"/>
      <c r="Z30" s="35"/>
      <c r="AA30" s="35"/>
      <c r="AB30" s="35"/>
      <c r="AC30" s="35"/>
      <c r="AD30" s="35"/>
      <c r="AE30" s="35"/>
      <c r="AF30" s="39"/>
      <c r="AG30" s="8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9" customFormat="1" ht="15" customHeight="1" x14ac:dyDescent="0.25">
      <c r="A31" s="23"/>
      <c r="B31" s="35"/>
      <c r="C31" s="8"/>
      <c r="D31" s="35"/>
      <c r="E31" s="35"/>
      <c r="F31" s="35"/>
      <c r="G31" s="35"/>
      <c r="H31" s="35"/>
      <c r="I31" s="35"/>
      <c r="J31" s="35"/>
      <c r="K31" s="35"/>
      <c r="L31" s="35"/>
      <c r="M31" s="79"/>
      <c r="N31" s="35"/>
      <c r="O31" s="24"/>
      <c r="P31" s="35"/>
      <c r="Q31" s="38"/>
      <c r="R31" s="35"/>
      <c r="S31" s="35"/>
      <c r="T31" s="24"/>
      <c r="U31" s="24"/>
      <c r="V31" s="57"/>
      <c r="W31" s="35"/>
      <c r="X31" s="35"/>
      <c r="Y31" s="35"/>
      <c r="Z31" s="35"/>
      <c r="AA31" s="35"/>
      <c r="AB31" s="35"/>
      <c r="AC31" s="35"/>
      <c r="AD31" s="35"/>
      <c r="AE31" s="35"/>
      <c r="AF31" s="39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9" customFormat="1" ht="15" customHeight="1" x14ac:dyDescent="0.25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57"/>
      <c r="W32" s="35"/>
      <c r="X32" s="35"/>
      <c r="Y32" s="35"/>
      <c r="Z32" s="35"/>
      <c r="AA32" s="35"/>
      <c r="AB32" s="35"/>
      <c r="AC32" s="35"/>
      <c r="AD32" s="35"/>
      <c r="AE32" s="35"/>
      <c r="AF32" s="39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57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57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57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57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57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57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57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ht="15" customHeight="1" x14ac:dyDescent="0.25">
      <c r="AG178" s="24"/>
      <c r="AH178" s="57"/>
      <c r="AI178" s="35"/>
      <c r="AJ178" s="35"/>
    </row>
    <row r="179" spans="1:44" ht="15" customHeight="1" x14ac:dyDescent="0.25">
      <c r="AG179" s="24"/>
      <c r="AH179" s="57"/>
      <c r="AI179" s="35"/>
      <c r="AJ179" s="35"/>
    </row>
    <row r="180" spans="1:44" ht="15" customHeight="1" x14ac:dyDescent="0.25">
      <c r="AG180" s="24"/>
      <c r="AH180" s="57"/>
      <c r="AI180" s="35"/>
      <c r="AJ180" s="35"/>
    </row>
    <row r="181" spans="1:44" ht="15" customHeight="1" x14ac:dyDescent="0.25">
      <c r="AG181" s="24"/>
      <c r="AH181" s="57"/>
      <c r="AI181" s="35"/>
      <c r="AJ181" s="35"/>
    </row>
    <row r="182" spans="1:44" ht="15" customHeight="1" x14ac:dyDescent="0.25">
      <c r="AG182" s="24"/>
      <c r="AH182" s="57"/>
      <c r="AI182" s="35"/>
      <c r="AJ182" s="35"/>
    </row>
    <row r="183" spans="1:44" ht="15" customHeight="1" x14ac:dyDescent="0.25">
      <c r="AG183" s="24"/>
      <c r="AH183" s="57"/>
      <c r="AI183" s="35"/>
      <c r="AJ183" s="35"/>
    </row>
    <row r="184" spans="1:44" ht="15" customHeight="1" x14ac:dyDescent="0.25">
      <c r="AG184" s="24"/>
      <c r="AH184" s="57"/>
      <c r="AI184" s="35"/>
      <c r="AJ184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28515625" customWidth="1"/>
    <col min="11" max="11" width="0.7109375" customWidth="1"/>
    <col min="12" max="15" width="5.5703125" style="30" customWidth="1"/>
    <col min="16" max="16" width="0.7109375" style="30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1406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59</v>
      </c>
      <c r="C1" s="6"/>
      <c r="D1" s="73"/>
      <c r="E1" s="74" t="s">
        <v>60</v>
      </c>
      <c r="F1" s="92"/>
      <c r="G1" s="60"/>
      <c r="H1" s="60"/>
      <c r="I1" s="7"/>
      <c r="J1" s="6"/>
      <c r="K1" s="71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92"/>
      <c r="AB1" s="92"/>
      <c r="AC1" s="60"/>
      <c r="AD1" s="60"/>
      <c r="AE1" s="7"/>
      <c r="AF1" s="6"/>
      <c r="AG1" s="71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4" t="s">
        <v>56</v>
      </c>
      <c r="C2" s="95"/>
      <c r="D2" s="83"/>
      <c r="E2" s="13" t="s">
        <v>12</v>
      </c>
      <c r="F2" s="14"/>
      <c r="G2" s="14"/>
      <c r="H2" s="14"/>
      <c r="I2" s="20"/>
      <c r="J2" s="15"/>
      <c r="K2" s="96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97" t="s">
        <v>88</v>
      </c>
      <c r="Y2" s="91"/>
      <c r="Z2" s="98"/>
      <c r="AA2" s="13" t="s">
        <v>12</v>
      </c>
      <c r="AB2" s="14"/>
      <c r="AC2" s="14"/>
      <c r="AD2" s="14"/>
      <c r="AE2" s="20"/>
      <c r="AF2" s="15"/>
      <c r="AG2" s="96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9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1"/>
      <c r="M4" s="18"/>
      <c r="N4" s="18"/>
      <c r="O4" s="18"/>
      <c r="P4" s="24"/>
      <c r="Q4" s="25"/>
      <c r="R4" s="25"/>
      <c r="S4" s="27"/>
      <c r="T4" s="25"/>
      <c r="U4" s="25"/>
      <c r="V4" s="100"/>
      <c r="W4" s="30"/>
      <c r="X4" s="25">
        <v>2005</v>
      </c>
      <c r="Y4" s="25" t="s">
        <v>50</v>
      </c>
      <c r="Z4" s="26" t="s">
        <v>95</v>
      </c>
      <c r="AA4" s="25">
        <v>4</v>
      </c>
      <c r="AB4" s="25">
        <v>1</v>
      </c>
      <c r="AC4" s="25">
        <v>0</v>
      </c>
      <c r="AD4" s="25">
        <v>3</v>
      </c>
      <c r="AE4" s="25">
        <v>8</v>
      </c>
      <c r="AF4" s="32">
        <v>0.5</v>
      </c>
      <c r="AG4" s="76">
        <v>16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1"/>
      <c r="M5" s="18"/>
      <c r="N5" s="18"/>
      <c r="O5" s="18"/>
      <c r="P5" s="24"/>
      <c r="Q5" s="25"/>
      <c r="R5" s="25"/>
      <c r="S5" s="27"/>
      <c r="T5" s="25"/>
      <c r="U5" s="25"/>
      <c r="V5" s="100"/>
      <c r="W5" s="30"/>
      <c r="X5" s="25">
        <v>2006</v>
      </c>
      <c r="Y5" s="25" t="s">
        <v>51</v>
      </c>
      <c r="Z5" s="26" t="s">
        <v>62</v>
      </c>
      <c r="AA5" s="25">
        <v>18</v>
      </c>
      <c r="AB5" s="25">
        <v>0</v>
      </c>
      <c r="AC5" s="25">
        <v>3</v>
      </c>
      <c r="AD5" s="25">
        <v>31</v>
      </c>
      <c r="AE5" s="25">
        <v>79</v>
      </c>
      <c r="AF5" s="32">
        <v>0.62690000000000001</v>
      </c>
      <c r="AG5" s="76">
        <v>126</v>
      </c>
      <c r="AH5" s="18"/>
      <c r="AI5" s="18" t="s">
        <v>96</v>
      </c>
      <c r="AJ5" s="18"/>
      <c r="AK5" s="18"/>
      <c r="AL5" s="24"/>
      <c r="AM5" s="25"/>
      <c r="AN5" s="25"/>
      <c r="AO5" s="25"/>
      <c r="AP5" s="25"/>
      <c r="AQ5" s="25"/>
      <c r="AR5" s="101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1"/>
      <c r="M6" s="18"/>
      <c r="N6" s="18"/>
      <c r="O6" s="18"/>
      <c r="P6" s="24"/>
      <c r="Q6" s="25"/>
      <c r="R6" s="25"/>
      <c r="S6" s="27"/>
      <c r="T6" s="25"/>
      <c r="U6" s="25"/>
      <c r="V6" s="100"/>
      <c r="W6" s="30"/>
      <c r="X6" s="25">
        <v>2007</v>
      </c>
      <c r="Y6" s="25" t="s">
        <v>48</v>
      </c>
      <c r="Z6" s="26" t="s">
        <v>95</v>
      </c>
      <c r="AA6" s="25">
        <v>12</v>
      </c>
      <c r="AB6" s="25">
        <v>0</v>
      </c>
      <c r="AC6" s="25">
        <v>1</v>
      </c>
      <c r="AD6" s="25">
        <v>27</v>
      </c>
      <c r="AE6" s="25">
        <v>56</v>
      </c>
      <c r="AF6" s="32">
        <v>0.7</v>
      </c>
      <c r="AG6" s="76">
        <v>80</v>
      </c>
      <c r="AH6" s="18"/>
      <c r="AI6" s="18"/>
      <c r="AJ6" s="18"/>
      <c r="AK6" s="18"/>
      <c r="AL6" s="24"/>
      <c r="AM6" s="25">
        <v>4</v>
      </c>
      <c r="AN6" s="25">
        <v>0</v>
      </c>
      <c r="AO6" s="25">
        <v>0</v>
      </c>
      <c r="AP6" s="25">
        <v>8</v>
      </c>
      <c r="AQ6" s="25">
        <v>19</v>
      </c>
      <c r="AR6" s="101">
        <v>0.82599999999999996</v>
      </c>
      <c r="AS6" s="1">
        <v>23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1"/>
      <c r="M7" s="18"/>
      <c r="N7" s="18"/>
      <c r="O7" s="18"/>
      <c r="P7" s="24"/>
      <c r="Q7" s="25"/>
      <c r="R7" s="25"/>
      <c r="S7" s="27"/>
      <c r="T7" s="25"/>
      <c r="U7" s="25"/>
      <c r="V7" s="100"/>
      <c r="W7" s="30"/>
      <c r="X7" s="25">
        <v>2008</v>
      </c>
      <c r="Y7" s="25" t="s">
        <v>44</v>
      </c>
      <c r="Z7" s="26" t="s">
        <v>95</v>
      </c>
      <c r="AA7" s="25">
        <v>6</v>
      </c>
      <c r="AB7" s="25">
        <v>0</v>
      </c>
      <c r="AC7" s="25">
        <v>1</v>
      </c>
      <c r="AD7" s="25">
        <v>16</v>
      </c>
      <c r="AE7" s="25">
        <v>25</v>
      </c>
      <c r="AF7" s="32">
        <v>0.625</v>
      </c>
      <c r="AG7" s="76">
        <v>40</v>
      </c>
      <c r="AH7" s="18"/>
      <c r="AI7" s="18" t="s">
        <v>97</v>
      </c>
      <c r="AJ7" s="18"/>
      <c r="AK7" s="18"/>
      <c r="AL7" s="24"/>
      <c r="AM7" s="25"/>
      <c r="AN7" s="25"/>
      <c r="AO7" s="25"/>
      <c r="AP7" s="25"/>
      <c r="AQ7" s="25"/>
      <c r="AR7" s="10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1"/>
      <c r="M8" s="18"/>
      <c r="N8" s="18"/>
      <c r="O8" s="18"/>
      <c r="P8" s="24"/>
      <c r="Q8" s="25"/>
      <c r="R8" s="25"/>
      <c r="S8" s="27"/>
      <c r="T8" s="25"/>
      <c r="U8" s="25"/>
      <c r="V8" s="100"/>
      <c r="W8" s="30"/>
      <c r="X8" s="25">
        <v>2009</v>
      </c>
      <c r="Y8" s="25" t="s">
        <v>44</v>
      </c>
      <c r="Z8" s="26" t="s">
        <v>95</v>
      </c>
      <c r="AA8" s="25">
        <v>14</v>
      </c>
      <c r="AB8" s="25">
        <v>0</v>
      </c>
      <c r="AC8" s="25">
        <v>3</v>
      </c>
      <c r="AD8" s="25">
        <v>19</v>
      </c>
      <c r="AE8" s="25">
        <v>82</v>
      </c>
      <c r="AF8" s="32">
        <v>0.74539999999999995</v>
      </c>
      <c r="AG8" s="76">
        <v>110</v>
      </c>
      <c r="AH8" s="18"/>
      <c r="AI8" s="18" t="s">
        <v>97</v>
      </c>
      <c r="AJ8" s="18"/>
      <c r="AK8" s="25" t="s">
        <v>64</v>
      </c>
      <c r="AL8" s="24"/>
      <c r="AM8" s="25">
        <v>6</v>
      </c>
      <c r="AN8" s="25">
        <v>0</v>
      </c>
      <c r="AO8" s="25">
        <v>0</v>
      </c>
      <c r="AP8" s="25">
        <v>13</v>
      </c>
      <c r="AQ8" s="25">
        <v>36</v>
      </c>
      <c r="AR8" s="101">
        <v>0.73460000000000003</v>
      </c>
      <c r="AS8" s="1">
        <v>49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1"/>
      <c r="M9" s="18"/>
      <c r="N9" s="18"/>
      <c r="O9" s="18"/>
      <c r="P9" s="24"/>
      <c r="Q9" s="25"/>
      <c r="R9" s="25"/>
      <c r="S9" s="27"/>
      <c r="T9" s="25"/>
      <c r="U9" s="25"/>
      <c r="V9" s="100"/>
      <c r="W9" s="30"/>
      <c r="X9" s="25"/>
      <c r="Y9" s="25"/>
      <c r="Z9" s="26"/>
      <c r="AA9" s="25"/>
      <c r="AB9" s="25"/>
      <c r="AC9" s="25"/>
      <c r="AD9" s="25"/>
      <c r="AE9" s="25"/>
      <c r="AF9" s="32"/>
      <c r="AG9" s="76"/>
      <c r="AH9" s="18"/>
      <c r="AI9" s="18"/>
      <c r="AJ9" s="18"/>
      <c r="AK9" s="25"/>
      <c r="AL9" s="24"/>
      <c r="AM9" s="25"/>
      <c r="AN9" s="25"/>
      <c r="AO9" s="25"/>
      <c r="AP9" s="25"/>
      <c r="AQ9" s="25"/>
      <c r="AR9" s="101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1"/>
      <c r="M10" s="18"/>
      <c r="N10" s="18"/>
      <c r="O10" s="18"/>
      <c r="P10" s="24"/>
      <c r="Q10" s="25"/>
      <c r="R10" s="25"/>
      <c r="S10" s="27"/>
      <c r="T10" s="25"/>
      <c r="U10" s="25"/>
      <c r="V10" s="100"/>
      <c r="W10" s="30"/>
      <c r="X10" s="25">
        <v>2012</v>
      </c>
      <c r="Y10" s="25" t="s">
        <v>44</v>
      </c>
      <c r="Z10" s="26" t="s">
        <v>65</v>
      </c>
      <c r="AA10" s="25">
        <v>17</v>
      </c>
      <c r="AB10" s="25">
        <v>1</v>
      </c>
      <c r="AC10" s="25">
        <v>5</v>
      </c>
      <c r="AD10" s="25">
        <v>46</v>
      </c>
      <c r="AE10" s="25">
        <v>86</v>
      </c>
      <c r="AF10" s="32">
        <v>0.7107</v>
      </c>
      <c r="AG10" s="76">
        <v>121</v>
      </c>
      <c r="AH10" s="18"/>
      <c r="AI10" s="25" t="s">
        <v>48</v>
      </c>
      <c r="AJ10" s="18" t="s">
        <v>98</v>
      </c>
      <c r="AK10" s="18"/>
      <c r="AL10" s="24"/>
      <c r="AM10" s="25">
        <v>5</v>
      </c>
      <c r="AN10" s="25">
        <v>0</v>
      </c>
      <c r="AO10" s="25">
        <v>0</v>
      </c>
      <c r="AP10" s="25">
        <v>12</v>
      </c>
      <c r="AQ10" s="25">
        <v>35</v>
      </c>
      <c r="AR10" s="101">
        <v>0.7954</v>
      </c>
      <c r="AS10" s="1">
        <v>44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61"/>
      <c r="M11" s="18"/>
      <c r="N11" s="18"/>
      <c r="O11" s="18"/>
      <c r="P11" s="24"/>
      <c r="Q11" s="25"/>
      <c r="R11" s="25"/>
      <c r="S11" s="27"/>
      <c r="T11" s="25"/>
      <c r="U11" s="25"/>
      <c r="V11" s="100"/>
      <c r="W11" s="30"/>
      <c r="X11" s="25">
        <v>2013</v>
      </c>
      <c r="Y11" s="25" t="s">
        <v>48</v>
      </c>
      <c r="Z11" s="26" t="s">
        <v>65</v>
      </c>
      <c r="AA11" s="25">
        <v>14</v>
      </c>
      <c r="AB11" s="25">
        <v>2</v>
      </c>
      <c r="AC11" s="25">
        <v>5</v>
      </c>
      <c r="AD11" s="25">
        <v>57</v>
      </c>
      <c r="AE11" s="25">
        <v>79</v>
      </c>
      <c r="AF11" s="32">
        <v>0.74519999999999997</v>
      </c>
      <c r="AG11" s="76">
        <v>106</v>
      </c>
      <c r="AH11" s="18"/>
      <c r="AI11" s="25" t="s">
        <v>48</v>
      </c>
      <c r="AJ11" s="18" t="s">
        <v>51</v>
      </c>
      <c r="AK11" s="18"/>
      <c r="AL11" s="24"/>
      <c r="AM11" s="25">
        <v>6</v>
      </c>
      <c r="AN11" s="25">
        <v>0</v>
      </c>
      <c r="AO11" s="25">
        <v>1</v>
      </c>
      <c r="AP11" s="25">
        <v>13</v>
      </c>
      <c r="AQ11" s="25">
        <v>20</v>
      </c>
      <c r="AR11" s="101">
        <v>0.76919999999999999</v>
      </c>
      <c r="AS11" s="1">
        <v>26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2014</v>
      </c>
      <c r="C12" s="29" t="s">
        <v>52</v>
      </c>
      <c r="D12" s="26" t="s">
        <v>65</v>
      </c>
      <c r="E12" s="25">
        <v>21</v>
      </c>
      <c r="F12" s="25">
        <v>0</v>
      </c>
      <c r="G12" s="25">
        <v>1</v>
      </c>
      <c r="H12" s="27">
        <v>37</v>
      </c>
      <c r="I12" s="25">
        <v>94</v>
      </c>
      <c r="J12" s="28">
        <v>0.69099999999999995</v>
      </c>
      <c r="K12" s="30">
        <v>136</v>
      </c>
      <c r="L12" s="61"/>
      <c r="M12" s="25" t="s">
        <v>44</v>
      </c>
      <c r="N12" s="18"/>
      <c r="O12" s="18"/>
      <c r="P12" s="24"/>
      <c r="Q12" s="25"/>
      <c r="R12" s="25"/>
      <c r="S12" s="27"/>
      <c r="T12" s="25"/>
      <c r="U12" s="25"/>
      <c r="V12" s="100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1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102" t="s">
        <v>90</v>
      </c>
      <c r="C13" s="87"/>
      <c r="D13" s="86"/>
      <c r="E13" s="103">
        <f>SUM(E4:E12)</f>
        <v>21</v>
      </c>
      <c r="F13" s="103">
        <f>SUM(F4:F12)</f>
        <v>0</v>
      </c>
      <c r="G13" s="103">
        <f>SUM(G4:G12)</f>
        <v>1</v>
      </c>
      <c r="H13" s="103">
        <f>SUM(H4:H12)</f>
        <v>37</v>
      </c>
      <c r="I13" s="103">
        <f>SUM(I4:I12)</f>
        <v>94</v>
      </c>
      <c r="J13" s="104">
        <f>PRODUCT(I13/K13)</f>
        <v>0.69117647058823528</v>
      </c>
      <c r="K13" s="96">
        <f>SUM(K4:K12)</f>
        <v>136</v>
      </c>
      <c r="L13" s="22"/>
      <c r="M13" s="20"/>
      <c r="N13" s="64"/>
      <c r="O13" s="65"/>
      <c r="P13" s="24"/>
      <c r="Q13" s="103">
        <f>SUM(Q4:Q12)</f>
        <v>0</v>
      </c>
      <c r="R13" s="103">
        <f>SUM(R4:R12)</f>
        <v>0</v>
      </c>
      <c r="S13" s="103">
        <f>SUM(S4:S12)</f>
        <v>0</v>
      </c>
      <c r="T13" s="103">
        <f>SUM(T4:T12)</f>
        <v>0</v>
      </c>
      <c r="U13" s="103">
        <f>SUM(U4:U12)</f>
        <v>0</v>
      </c>
      <c r="V13" s="33">
        <v>0</v>
      </c>
      <c r="W13" s="96">
        <f>SUM(W4:W12)</f>
        <v>0</v>
      </c>
      <c r="X13" s="16" t="s">
        <v>90</v>
      </c>
      <c r="Y13" s="17"/>
      <c r="Z13" s="15"/>
      <c r="AA13" s="103">
        <f>SUM(AA4:AA12)</f>
        <v>85</v>
      </c>
      <c r="AB13" s="103">
        <f>SUM(AB4:AB12)</f>
        <v>4</v>
      </c>
      <c r="AC13" s="103">
        <f>SUM(AC4:AC12)</f>
        <v>18</v>
      </c>
      <c r="AD13" s="103">
        <f>SUM(AD4:AD12)</f>
        <v>199</v>
      </c>
      <c r="AE13" s="103">
        <f>SUM(AE4:AE12)</f>
        <v>415</v>
      </c>
      <c r="AF13" s="104">
        <f>PRODUCT(AE13/AG13)</f>
        <v>0.69282136894824708</v>
      </c>
      <c r="AG13" s="96">
        <f>SUM(AG4:AG12)</f>
        <v>599</v>
      </c>
      <c r="AH13" s="22"/>
      <c r="AI13" s="20"/>
      <c r="AJ13" s="64"/>
      <c r="AK13" s="65"/>
      <c r="AL13" s="24"/>
      <c r="AM13" s="103">
        <f>SUM(AM4:AM12)</f>
        <v>21</v>
      </c>
      <c r="AN13" s="103">
        <f>SUM(AN4:AN12)</f>
        <v>0</v>
      </c>
      <c r="AO13" s="103">
        <f>SUM(AO4:AO12)</f>
        <v>1</v>
      </c>
      <c r="AP13" s="103">
        <f>SUM(AP4:AP12)</f>
        <v>46</v>
      </c>
      <c r="AQ13" s="103">
        <f>SUM(AQ4:AQ12)</f>
        <v>110</v>
      </c>
      <c r="AR13" s="104">
        <f>PRODUCT(AQ13/AS13)</f>
        <v>0.77464788732394363</v>
      </c>
      <c r="AS13" s="99">
        <f>SUM(AS4:AS12)</f>
        <v>142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30"/>
      <c r="L14" s="24"/>
      <c r="M14" s="24"/>
      <c r="N14" s="24"/>
      <c r="O14" s="24"/>
      <c r="P14" s="35"/>
      <c r="Q14" s="35"/>
      <c r="R14" s="38"/>
      <c r="S14" s="35"/>
      <c r="T14" s="35"/>
      <c r="U14" s="24"/>
      <c r="V14" s="24"/>
      <c r="W14" s="30"/>
      <c r="X14" s="35"/>
      <c r="Y14" s="35"/>
      <c r="Z14" s="35"/>
      <c r="AA14" s="35"/>
      <c r="AB14" s="35"/>
      <c r="AC14" s="35"/>
      <c r="AD14" s="35"/>
      <c r="AE14" s="35"/>
      <c r="AF14" s="36"/>
      <c r="AG14" s="30"/>
      <c r="AH14" s="24"/>
      <c r="AI14" s="24"/>
      <c r="AJ14" s="24"/>
      <c r="AK14" s="24"/>
      <c r="AL14" s="35"/>
      <c r="AM14" s="35"/>
      <c r="AN14" s="38"/>
      <c r="AO14" s="35"/>
      <c r="AP14" s="35"/>
      <c r="AQ14" s="24"/>
      <c r="AR14" s="24"/>
      <c r="AS14" s="3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05" t="s">
        <v>91</v>
      </c>
      <c r="C15" s="106"/>
      <c r="D15" s="107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92</v>
      </c>
      <c r="O15" s="18" t="s">
        <v>93</v>
      </c>
      <c r="Q15" s="38"/>
      <c r="R15" s="38" t="s">
        <v>46</v>
      </c>
      <c r="S15" s="38"/>
      <c r="T15" s="35" t="s">
        <v>94</v>
      </c>
      <c r="U15" s="24"/>
      <c r="V15" s="30"/>
      <c r="W15" s="30"/>
      <c r="X15" s="108"/>
      <c r="Y15" s="108"/>
      <c r="Z15" s="108"/>
      <c r="AA15" s="108"/>
      <c r="AB15" s="108"/>
      <c r="AC15" s="38"/>
      <c r="AD15" s="38"/>
      <c r="AE15" s="38"/>
      <c r="AF15" s="35"/>
      <c r="AG15" s="35"/>
      <c r="AH15" s="35"/>
      <c r="AI15" s="35"/>
      <c r="AJ15" s="35"/>
      <c r="AK15" s="35"/>
      <c r="AM15" s="30"/>
      <c r="AN15" s="108"/>
      <c r="AO15" s="108"/>
      <c r="AP15" s="108"/>
      <c r="AQ15" s="108"/>
      <c r="AR15" s="108"/>
      <c r="AS15" s="10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1" t="s">
        <v>11</v>
      </c>
      <c r="C16" s="12"/>
      <c r="D16" s="43"/>
      <c r="E16" s="109">
        <v>92</v>
      </c>
      <c r="F16" s="109">
        <v>3</v>
      </c>
      <c r="G16" s="109">
        <v>1</v>
      </c>
      <c r="H16" s="109">
        <v>83</v>
      </c>
      <c r="I16" s="109">
        <v>186</v>
      </c>
      <c r="J16" s="110">
        <v>0.504</v>
      </c>
      <c r="K16" s="35">
        <f>PRODUCT(I16/J16)</f>
        <v>369.04761904761904</v>
      </c>
      <c r="L16" s="111">
        <f>PRODUCT((F16+G16)/E16)</f>
        <v>4.3478260869565216E-2</v>
      </c>
      <c r="M16" s="111">
        <f>PRODUCT(H16/E16)</f>
        <v>0.90217391304347827</v>
      </c>
      <c r="N16" s="111">
        <f>PRODUCT((F16+G16+H16)/E16)</f>
        <v>0.94565217391304346</v>
      </c>
      <c r="O16" s="111">
        <f>PRODUCT(I16/E16)</f>
        <v>2.0217391304347827</v>
      </c>
      <c r="Q16" s="38"/>
      <c r="R16" s="38"/>
      <c r="S16" s="38"/>
      <c r="T16" s="35" t="s">
        <v>66</v>
      </c>
      <c r="U16" s="35"/>
      <c r="V16" s="35"/>
      <c r="W16" s="3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12" t="s">
        <v>56</v>
      </c>
      <c r="C17" s="113"/>
      <c r="D17" s="114"/>
      <c r="E17" s="109">
        <f>PRODUCT(E13+Q13)</f>
        <v>21</v>
      </c>
      <c r="F17" s="109">
        <f>PRODUCT(F13+R13)</f>
        <v>0</v>
      </c>
      <c r="G17" s="109">
        <f>PRODUCT(G13+S13)</f>
        <v>1</v>
      </c>
      <c r="H17" s="109">
        <f>PRODUCT(H13+T13)</f>
        <v>37</v>
      </c>
      <c r="I17" s="109">
        <f>PRODUCT(I13+U13)</f>
        <v>94</v>
      </c>
      <c r="J17" s="110">
        <f>PRODUCT(I17/K17)</f>
        <v>0.69117647058823528</v>
      </c>
      <c r="K17" s="35">
        <f>PRODUCT(K13+W13)</f>
        <v>136</v>
      </c>
      <c r="L17" s="111">
        <f>PRODUCT((F17+G17)/E17)</f>
        <v>4.7619047619047616E-2</v>
      </c>
      <c r="M17" s="111">
        <f>PRODUCT(H17/E17)</f>
        <v>1.7619047619047619</v>
      </c>
      <c r="N17" s="111">
        <f>PRODUCT((F17+G17+H17)/E17)</f>
        <v>1.8095238095238095</v>
      </c>
      <c r="O17" s="111">
        <f>PRODUCT(I17/E17)</f>
        <v>4.4761904761904763</v>
      </c>
      <c r="Q17" s="38"/>
      <c r="R17" s="38"/>
      <c r="S17" s="38"/>
      <c r="T17" s="35" t="s">
        <v>67</v>
      </c>
      <c r="U17" s="35"/>
      <c r="V17" s="35"/>
      <c r="W17" s="35"/>
      <c r="X17" s="35"/>
      <c r="Y17" s="35"/>
      <c r="Z17" s="35"/>
      <c r="AA17" s="35"/>
      <c r="AB17" s="35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84" t="s">
        <v>88</v>
      </c>
      <c r="C18" s="85"/>
      <c r="D18" s="88"/>
      <c r="E18" s="109">
        <f>PRODUCT(AA13+AM13)</f>
        <v>106</v>
      </c>
      <c r="F18" s="109">
        <f>PRODUCT(AB13+AN13)</f>
        <v>4</v>
      </c>
      <c r="G18" s="109">
        <f>PRODUCT(AC13+AO13)</f>
        <v>19</v>
      </c>
      <c r="H18" s="109">
        <f>PRODUCT(AD13+AP13)</f>
        <v>245</v>
      </c>
      <c r="I18" s="109">
        <f>PRODUCT(AE13+AQ13)</f>
        <v>525</v>
      </c>
      <c r="J18" s="110">
        <f>PRODUCT(I18/K18)</f>
        <v>0.708502024291498</v>
      </c>
      <c r="K18" s="24">
        <f>PRODUCT(AG13+AS13)</f>
        <v>741</v>
      </c>
      <c r="L18" s="111">
        <f>PRODUCT((F18+G18)/E18)</f>
        <v>0.21698113207547171</v>
      </c>
      <c r="M18" s="111">
        <f>PRODUCT(H18/E18)</f>
        <v>2.3113207547169812</v>
      </c>
      <c r="N18" s="111">
        <f>PRODUCT((F18+G18+H18)/E18)</f>
        <v>2.5283018867924527</v>
      </c>
      <c r="O18" s="111">
        <f>PRODUCT(I18/E18)</f>
        <v>4.9528301886792452</v>
      </c>
      <c r="Q18" s="38"/>
      <c r="R18" s="38"/>
      <c r="S18" s="35"/>
      <c r="T18" s="35" t="s">
        <v>68</v>
      </c>
      <c r="U18" s="24"/>
      <c r="V18" s="24"/>
      <c r="W18" s="35"/>
      <c r="X18" s="35"/>
      <c r="Y18" s="35"/>
      <c r="Z18" s="35"/>
      <c r="AA18" s="35"/>
      <c r="AB18" s="35"/>
      <c r="AC18" s="38"/>
      <c r="AD18" s="38"/>
      <c r="AE18" s="38"/>
      <c r="AF18" s="38"/>
      <c r="AG18" s="38"/>
      <c r="AH18" s="38"/>
      <c r="AI18" s="38"/>
      <c r="AJ18" s="38"/>
      <c r="AK18" s="35"/>
      <c r="AL18" s="24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15" t="s">
        <v>90</v>
      </c>
      <c r="C19" s="116"/>
      <c r="D19" s="117"/>
      <c r="E19" s="109">
        <f>SUM(E16:E18)</f>
        <v>219</v>
      </c>
      <c r="F19" s="109">
        <f t="shared" ref="F19:I19" si="0">SUM(F16:F18)</f>
        <v>7</v>
      </c>
      <c r="G19" s="109">
        <f t="shared" si="0"/>
        <v>21</v>
      </c>
      <c r="H19" s="109">
        <f t="shared" si="0"/>
        <v>365</v>
      </c>
      <c r="I19" s="109">
        <f t="shared" si="0"/>
        <v>805</v>
      </c>
      <c r="J19" s="110">
        <f>PRODUCT(I19/K19)</f>
        <v>0.6460427255703749</v>
      </c>
      <c r="K19" s="35">
        <f>SUM(K16:K18)</f>
        <v>1246.047619047619</v>
      </c>
      <c r="L19" s="111">
        <f>PRODUCT((F19+G19)/E19)</f>
        <v>0.12785388127853881</v>
      </c>
      <c r="M19" s="111">
        <f>PRODUCT(H19/E19)</f>
        <v>1.6666666666666667</v>
      </c>
      <c r="N19" s="111">
        <f>PRODUCT((F19+G19+H19)/E19)</f>
        <v>1.7945205479452055</v>
      </c>
      <c r="O19" s="111">
        <f>PRODUCT(I19/E19)</f>
        <v>3.6757990867579911</v>
      </c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4"/>
      <c r="F20" s="24"/>
      <c r="G20" s="24"/>
      <c r="H20" s="24"/>
      <c r="I20" s="24"/>
      <c r="J20" s="35"/>
      <c r="K20" s="35"/>
      <c r="L20" s="24"/>
      <c r="M20" s="24"/>
      <c r="N20" s="24"/>
      <c r="O20" s="24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24"/>
      <c r="AL184" s="24"/>
    </row>
    <row r="185" spans="12:57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57" x14ac:dyDescent="0.25"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</row>
    <row r="187" spans="12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2:57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2020-05-02T08:51:46Z</dcterms:modified>
</cp:coreProperties>
</file>